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Docs\Bangladesh Social Security Conference and Fair\2025\Documents\Guest List\"/>
    </mc:Choice>
  </mc:AlternateContent>
  <xr:revisionPtr revIDLastSave="0" documentId="13_ncr:1_{6AED78C4-B19F-4E8D-A9F2-94E26D4BBC9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ngladesh Indigenous Peoples F" sheetId="1" r:id="rId1"/>
    <sheet name="Business Leaders" sheetId="2" r:id="rId2"/>
    <sheet name="DPs" sheetId="3" r:id="rId3"/>
    <sheet name="GOB Officials" sheetId="4" r:id="rId4"/>
    <sheet name="Insurance Company" sheetId="5" r:id="rId5"/>
    <sheet name="News Channels" sheetId="6" r:id="rId6"/>
    <sheet name=" News Paper" sheetId="7" r:id="rId7"/>
    <sheet name="Others" sheetId="8" r:id="rId8"/>
    <sheet name="PWDs" sheetId="9" r:id="rId9"/>
    <sheet name="Radio Channel" sheetId="10" r:id="rId10"/>
    <sheet name="RMG Buyers Association " sheetId="11" r:id="rId11"/>
    <sheet name="Student Ambassadors" sheetId="12" r:id="rId12"/>
    <sheet name="UN" sheetId="13" r:id="rId13"/>
    <sheet name="UNDP Colleagues" sheetId="14" r:id="rId14"/>
    <sheet name="Women Organisations" sheetId="15" r:id="rId15"/>
  </sheets>
  <definedNames>
    <definedName name="_xlnm._FilterDatabase" localSheetId="3" hidden="1">'GOB Officials'!$A$1:$Z$252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5" l="1"/>
  <c r="D33" i="14"/>
  <c r="D31" i="14"/>
  <c r="D25" i="14"/>
  <c r="D17" i="14"/>
  <c r="D14" i="14"/>
  <c r="D13" i="14"/>
  <c r="D10" i="14"/>
  <c r="D9" i="14"/>
  <c r="D8" i="14"/>
  <c r="D7" i="14"/>
  <c r="D5" i="14"/>
  <c r="D4" i="14"/>
  <c r="D3" i="14"/>
  <c r="D2" i="14"/>
  <c r="D15" i="7"/>
  <c r="D12" i="7"/>
  <c r="D8" i="7"/>
  <c r="D5" i="7"/>
  <c r="D4" i="7"/>
  <c r="D19" i="6"/>
  <c r="D18" i="6"/>
  <c r="D15" i="6"/>
  <c r="D13" i="6"/>
  <c r="D10" i="6"/>
  <c r="D8" i="6"/>
  <c r="D5" i="6"/>
  <c r="D4" i="6"/>
  <c r="D3" i="6"/>
  <c r="D41" i="3"/>
  <c r="D38" i="3"/>
  <c r="D37" i="3"/>
  <c r="D36" i="3"/>
  <c r="D35" i="3"/>
  <c r="D32" i="3"/>
  <c r="D31" i="3"/>
  <c r="D27" i="3"/>
  <c r="D26" i="3"/>
  <c r="D21" i="3"/>
  <c r="D16" i="3"/>
  <c r="D14" i="3"/>
  <c r="D13" i="3"/>
  <c r="D12" i="3"/>
  <c r="D11" i="3"/>
  <c r="D10" i="3"/>
  <c r="D7" i="3"/>
  <c r="D6" i="3"/>
  <c r="D2" i="3"/>
  <c r="D3" i="2"/>
</calcChain>
</file>

<file path=xl/sharedStrings.xml><?xml version="1.0" encoding="utf-8"?>
<sst xmlns="http://schemas.openxmlformats.org/spreadsheetml/2006/main" count="2038" uniqueCount="1436">
  <si>
    <t>Name</t>
  </si>
  <si>
    <t>Organisation</t>
  </si>
  <si>
    <t>Designation</t>
  </si>
  <si>
    <t>Contact No.</t>
  </si>
  <si>
    <t>E-mail</t>
  </si>
  <si>
    <t>Sanjeeb Drong</t>
  </si>
  <si>
    <t>Bangladesh Adivasi Forum</t>
  </si>
  <si>
    <t>General Secretary</t>
  </si>
  <si>
    <t>adivasiforum@gmail.com</t>
  </si>
  <si>
    <t>Contact</t>
  </si>
  <si>
    <t>Email</t>
  </si>
  <si>
    <t>Mehnaz Rabban</t>
  </si>
  <si>
    <t>BRAC Institute of Governance and Development (BIGD)</t>
  </si>
  <si>
    <t>Director of Operations, Strategy</t>
  </si>
  <si>
    <t>mehnaz.rabbani@brac.ac.edu</t>
  </si>
  <si>
    <t>Dr Debapriya Bhattacharya</t>
  </si>
  <si>
    <t>Centre for Policy Dialogue (CPD)</t>
  </si>
  <si>
    <t>Distinguished Fellow &amp; Trustee</t>
  </si>
  <si>
    <t>info@cpd.org.bd</t>
  </si>
  <si>
    <t>M Mosharrof Hossain</t>
  </si>
  <si>
    <t>Dhaka Chamber (DCCI)</t>
  </si>
  <si>
    <t>Director</t>
  </si>
  <si>
    <t>aots_bd@yahoo.com</t>
  </si>
  <si>
    <t>Mr Md Alamgir</t>
  </si>
  <si>
    <t>Federation of Bangladesh Chamber of Commerce and Agriculture (FBCCA)</t>
  </si>
  <si>
    <t>Secretary-General</t>
  </si>
  <si>
    <t>tilo2010@gmail.com</t>
  </si>
  <si>
    <t>Farooq Ahmed</t>
  </si>
  <si>
    <t>Metropolitian Chamber (MCCI)</t>
  </si>
  <si>
    <t>Secretary-General &amp; CEO</t>
  </si>
  <si>
    <t>sg@mccibd.org</t>
  </si>
  <si>
    <t>Md Shabbir Rahman</t>
  </si>
  <si>
    <t xml:space="preserve">ActionAid Bangladesh
</t>
  </si>
  <si>
    <t>Communications Manager, ActionAid Bangladesh</t>
  </si>
  <si>
    <t>shabbir.rahman@actionaid.org</t>
  </si>
  <si>
    <t>Fatima Yasmin</t>
  </si>
  <si>
    <t>Asian Development Bank (ADB)</t>
  </si>
  <si>
    <t>Vice-President for Sectors &amp; Themes, ADB HQ</t>
  </si>
  <si>
    <t>amrahman@adb.org</t>
  </si>
  <si>
    <t>Md. Taufiqul Islam Chowdhury</t>
  </si>
  <si>
    <t>Association for Social Advancement (ASA)</t>
  </si>
  <si>
    <t>Executive Vice President (Accounts, Finance &amp; MIS)</t>
  </si>
  <si>
    <t>info@asa.org.bd</t>
  </si>
  <si>
    <t>Safi Rahman Khan</t>
  </si>
  <si>
    <t>Bangladesh Rural Advancement Committee (BRAC)</t>
  </si>
  <si>
    <t>Director, Education, Skills Development &amp; Migration</t>
  </si>
  <si>
    <t>info@bracbank.com</t>
  </si>
  <si>
    <t>Akhter Parvin</t>
  </si>
  <si>
    <t>CARE</t>
  </si>
  <si>
    <t>Program Support Manager, SHOUHARDO III (Logistics/Training)</t>
  </si>
  <si>
    <t>akhter.parvin@care.org</t>
  </si>
  <si>
    <t>Nazmul Bari</t>
  </si>
  <si>
    <t>Centre for Disability in Development (CDD)</t>
  </si>
  <si>
    <t>nazmul.bari@yahoo.com</t>
  </si>
  <si>
    <t>Tang Ying</t>
  </si>
  <si>
    <t>China International Development Cooperation Agency (CIDCA)</t>
  </si>
  <si>
    <t>Head, Global Development Promotion Center, CIDCA</t>
  </si>
  <si>
    <t xml:space="preserve"> contact@cidca.gov.cn</t>
  </si>
  <si>
    <t>Hasina Rahman</t>
  </si>
  <si>
    <t>Concern Worldwide</t>
  </si>
  <si>
    <t>Assistant Country Director (Nutrition &amp; Health)</t>
  </si>
  <si>
    <t>bangladesh.info@concern.net</t>
  </si>
  <si>
    <t>Lise Abildgaard Sørensen</t>
  </si>
  <si>
    <t>Denmark Embassy</t>
  </si>
  <si>
    <t>Deputy Head of Mission</t>
  </si>
  <si>
    <t>dacamb@um.dk</t>
  </si>
  <si>
    <t>Ajit Singh</t>
  </si>
  <si>
    <t>Department of Foreign Affairs, Trade and Development (DFAT-D)</t>
  </si>
  <si>
    <t>High Commissioner for Canada in Bangladesh</t>
  </si>
  <si>
    <t>cs@international.gc.ca</t>
  </si>
  <si>
    <t>Andre Carstens</t>
  </si>
  <si>
    <t>Dutch Embassy</t>
  </si>
  <si>
    <t>Dr. Shahid Uz Zaman</t>
  </si>
  <si>
    <t>Environment Social Development Organisation (ESDO)</t>
  </si>
  <si>
    <t>Member Secretary / Executive Director</t>
  </si>
  <si>
    <t>H.E. Michael Miller</t>
  </si>
  <si>
    <t>European Union (EU)</t>
  </si>
  <si>
    <t>Ambassador &amp; Head of EU Delegation</t>
  </si>
  <si>
    <t>bangladesh@eeas.europa.eu</t>
  </si>
  <si>
    <t>Syeda Rizwana Hasan</t>
  </si>
  <si>
    <t>Foreign, Commonwealth &amp; Development Office (FCDO)</t>
  </si>
  <si>
    <t>Adviser to Ministry of Environment, Forest &amp; Climate Change.</t>
  </si>
  <si>
    <t>01710 929596</t>
  </si>
  <si>
    <t>admin2@moef.gov.bd</t>
  </si>
  <si>
    <t>Nabila Auna</t>
  </si>
  <si>
    <t>France Development Co-orporation (AFD)</t>
  </si>
  <si>
    <t>Administrative &amp; Logistics Officer</t>
  </si>
  <si>
    <t>afddacca@afd.fr</t>
  </si>
  <si>
    <t>Dr. Md Shibbir Ahmed Osmani</t>
  </si>
  <si>
    <t>GAIN</t>
  </si>
  <si>
    <t>Project Lead or technical specialist in LSFF initiatives</t>
  </si>
  <si>
    <t>01819-219435</t>
  </si>
  <si>
    <t>ph1@hsd.gov.bd</t>
  </si>
  <si>
    <t>Mohammed Tanvir Masud</t>
  </si>
  <si>
    <t>German Development Cooperation (GIZ)</t>
  </si>
  <si>
    <t>Project Manager – Skills4SE</t>
  </si>
  <si>
    <t>md.masud@giz.de</t>
  </si>
  <si>
    <t>Shireen Pervin Huq</t>
  </si>
  <si>
    <t>Gono Shastho Kendro</t>
  </si>
  <si>
    <t>Chairperson, Trustee Board</t>
  </si>
  <si>
    <t>Rabeya Sultana</t>
  </si>
  <si>
    <t>HelpAge</t>
  </si>
  <si>
    <t>Country Director</t>
  </si>
  <si>
    <t>info@helpagepartners.org</t>
  </si>
  <si>
    <t>Md Sariful Islam</t>
  </si>
  <si>
    <t>International Organization for Migration (IOM)</t>
  </si>
  <si>
    <t>National Communications Officer</t>
  </si>
  <si>
    <t>mdsislam@iom.int</t>
  </si>
  <si>
    <t>Ichiguchi Tomohide</t>
  </si>
  <si>
    <t>Japan International Cooperation Agency (JICA)</t>
  </si>
  <si>
    <t>Chief Representative</t>
  </si>
  <si>
    <t>bd_oso_rep@jica.go.jp</t>
  </si>
  <si>
    <t>Mr. Taeyoung Kim</t>
  </si>
  <si>
    <t>Korea International Cooperation Agency (KOICA)</t>
  </si>
  <si>
    <t>Country Director, KOICA Bangladesh</t>
  </si>
  <si>
    <t>880 1309002904</t>
  </si>
  <si>
    <t>tykim@koica.go.kr</t>
  </si>
  <si>
    <t>Md Iftekher Hussain</t>
  </si>
  <si>
    <t>Manusher Jonno Foundation (MJF)</t>
  </si>
  <si>
    <t>Manager – Programme (Safeguarding Focal)</t>
  </si>
  <si>
    <t>iftekher@manusher.org</t>
  </si>
  <si>
    <t>Md. Shahid Hossain</t>
  </si>
  <si>
    <t>Media Resources Development Initiative (MRDI)</t>
  </si>
  <si>
    <t>Advisor, Planning &amp; Development</t>
  </si>
  <si>
    <t>shahid.hossain@mrdibd.org</t>
  </si>
  <si>
    <t>S.M.A. Rashid</t>
  </si>
  <si>
    <t>Non-Governmental Organization (NGO)</t>
  </si>
  <si>
    <t>Executive Director of NGO Forum for Public Health</t>
  </si>
  <si>
    <t>ngof@bangla.net.bd</t>
  </si>
  <si>
    <t>Marianne Rabe Knævelsrud</t>
  </si>
  <si>
    <t>Norway Embassy</t>
  </si>
  <si>
    <t>Deputy Head of Mission / Embassy Secretary</t>
  </si>
  <si>
    <t>emb.dhaka@mfa.no</t>
  </si>
  <si>
    <t>Mofijul Islam Shuvro</t>
  </si>
  <si>
    <t>Nutrition International</t>
  </si>
  <si>
    <t>01797 436 423</t>
  </si>
  <si>
    <t>zhasan@nutritionintl.org</t>
  </si>
  <si>
    <t>OXFAM</t>
  </si>
  <si>
    <t xml:space="preserve">Head of Influencing, Communication, Advocacy and Media
</t>
  </si>
  <si>
    <t>mdsaislam@oxfam.org.uk</t>
  </si>
  <si>
    <t>Md. Abdul Matin</t>
  </si>
  <si>
    <t>Palli Karma-Sahayak Foundation (PKSF)</t>
  </si>
  <si>
    <t>General Manager</t>
  </si>
  <si>
    <t>matin@pksf.org.bd</t>
  </si>
  <si>
    <t>Arif Ahmed</t>
  </si>
  <si>
    <t>Plan International Bangladesh</t>
  </si>
  <si>
    <t>Communications Manager</t>
  </si>
  <si>
    <t>arif.ahmed@plan-international.org</t>
  </si>
  <si>
    <t>Subrina Lovely Lee</t>
  </si>
  <si>
    <t>Qatar Foundation (QBF)</t>
  </si>
  <si>
    <t>saggroupbd@gmail.com</t>
  </si>
  <si>
    <t>Md. Mujibul Haque Munir</t>
  </si>
  <si>
    <t>Rangpur Dinajpur Rural Service</t>
  </si>
  <si>
    <t>Head of Social Development</t>
  </si>
  <si>
    <t>rdrs@bangla.net</t>
  </si>
  <si>
    <t>Reefat Bin Sattar</t>
  </si>
  <si>
    <t>Save the Children</t>
  </si>
  <si>
    <t>reefat.sattar@savethechildren.org</t>
  </si>
  <si>
    <t>Ayon Debnath</t>
  </si>
  <si>
    <t>Sight Savers International</t>
  </si>
  <si>
    <t>Advocacy &amp; Communication Officer</t>
  </si>
  <si>
    <t>adebnath@sightsavers.org</t>
  </si>
  <si>
    <t>Shahina Akther Toma</t>
  </si>
  <si>
    <t>SWISH Development Co-orporation</t>
  </si>
  <si>
    <t>Executive, Customer Relations, SWISH Bangladesh</t>
  </si>
  <si>
    <t>care.bd@swish.international</t>
  </si>
  <si>
    <t>Tariqul Islam</t>
  </si>
  <si>
    <t>Thengamara Mohila Sabuj Sangha (TMSS)</t>
  </si>
  <si>
    <t>Senior Zonal Manager, Marketing &amp; Branding</t>
  </si>
  <si>
    <t>info@tmss-bd.org</t>
  </si>
  <si>
    <t>Anahita Ahmed</t>
  </si>
  <si>
    <t>United Nations Regional Centre (UNRC)</t>
  </si>
  <si>
    <t>Communication &amp; Advocacy Officer, RCO</t>
  </si>
  <si>
    <t>anahita.ahmed@un.org</t>
  </si>
  <si>
    <t>Hasin Jahan</t>
  </si>
  <si>
    <t>WaterAid Bangladesh</t>
  </si>
  <si>
    <t>880 2 58815757</t>
  </si>
  <si>
    <t>hasinJahan@wateraid.org</t>
  </si>
  <si>
    <t>Mohammad Shafiul Alam</t>
  </si>
  <si>
    <t>World Bank</t>
  </si>
  <si>
    <t>Alternate Executive Director since November</t>
  </si>
  <si>
    <t>eds12@worldbank.org</t>
  </si>
  <si>
    <t>Frencis Mondol</t>
  </si>
  <si>
    <t>World Vision</t>
  </si>
  <si>
    <t>Project Manager</t>
  </si>
  <si>
    <t>Frencis_Mondol@wvi.org</t>
  </si>
  <si>
    <t>SI.</t>
  </si>
  <si>
    <t>Organization</t>
  </si>
  <si>
    <t>Mobile No.</t>
  </si>
  <si>
    <t>GOB Officials</t>
  </si>
  <si>
    <t>Ministry of Agriculture</t>
  </si>
  <si>
    <t>Dr. Mohammad Emdad Ullah Mian</t>
  </si>
  <si>
    <t>Secretary</t>
  </si>
  <si>
    <t>plan4@moa.gov.bd</t>
  </si>
  <si>
    <t>Farzana Mumtaz</t>
  </si>
  <si>
    <t>Additional Secretary</t>
  </si>
  <si>
    <t>addlsecyai@moa.gov.bd</t>
  </si>
  <si>
    <t xml:space="preserve"> Dr. Nurunnahar Chowdhury, NDC</t>
  </si>
  <si>
    <t xml:space="preserve"> Dr. Malay Chowdhury</t>
  </si>
  <si>
    <t>addlsecyext@moa.gov.bd</t>
  </si>
  <si>
    <t>Md. Ali Akbar</t>
  </si>
  <si>
    <t>Joint Secretary</t>
  </si>
  <si>
    <t>addlsecyaudt@moa.gov.bd</t>
  </si>
  <si>
    <t xml:space="preserve">Rehana Yasmin  </t>
  </si>
  <si>
    <t>Maksuda Yeasmin</t>
  </si>
  <si>
    <t>addlsecyppc@moa.gov.bd</t>
  </si>
  <si>
    <t>Ministry of Commerce</t>
  </si>
  <si>
    <t>Mahbubur Rahman</t>
  </si>
  <si>
    <t>secy@mincom.gov.bd</t>
  </si>
  <si>
    <t xml:space="preserve">Md. Abdur Razzak </t>
  </si>
  <si>
    <t>addl.iit@mincom.gov.bd</t>
  </si>
  <si>
    <t xml:space="preserve">Hammad Rehan Uddin 
</t>
  </si>
  <si>
    <t xml:space="preserve">Joint Secretary </t>
  </si>
  <si>
    <t>js.admn1@mincom.gov.bd</t>
  </si>
  <si>
    <t>Tanvir Ahmed</t>
  </si>
  <si>
    <t>js.admn2@mincom.gov.bd</t>
  </si>
  <si>
    <t>Shammi Islam</t>
  </si>
  <si>
    <t>Deputy Secretary  (Add. focal)</t>
  </si>
  <si>
    <t>IIT Wing</t>
  </si>
  <si>
    <t>iit3@mincom.gov.bd</t>
  </si>
  <si>
    <t xml:space="preserve">Md. Daudul Islam </t>
  </si>
  <si>
    <t>Joint Secretary ( Focal Person )</t>
  </si>
  <si>
    <t>Ministry of Civil Aviation and Tourism</t>
  </si>
  <si>
    <t>Nasreen Jahan</t>
  </si>
  <si>
    <t>02-9514884</t>
  </si>
  <si>
    <t>secretary@mocat.gov.bd</t>
  </si>
  <si>
    <t>Fatema Rahim Veena</t>
  </si>
  <si>
    <t>Additional Secretary (Tourism)</t>
  </si>
  <si>
    <t>addlsecytourism@mocat.gov.bd</t>
  </si>
  <si>
    <t>Dr. Humayra Sultana</t>
  </si>
  <si>
    <t>Additional Secretary (Admin)</t>
  </si>
  <si>
    <t>addlsecy@mocat.gov.bd</t>
  </si>
  <si>
    <t>Md. Anisur Rahman</t>
  </si>
  <si>
    <t>Additional Secretary (Planning)</t>
  </si>
  <si>
    <t>addlsecyplan@mocat.gov.bd</t>
  </si>
  <si>
    <t>Ministry of Cultural Affairs</t>
  </si>
  <si>
    <t xml:space="preserve">Md. Mofidur Rahman
  </t>
  </si>
  <si>
    <t>secretary@moca.gov.bd</t>
  </si>
  <si>
    <t xml:space="preserve">A. K. M. Abdullah Khan
</t>
  </si>
  <si>
    <t>02-55100619</t>
  </si>
  <si>
    <t>Md. Mizanur Rahman</t>
  </si>
  <si>
    <t>js.budget@moca.gov.bd</t>
  </si>
  <si>
    <t>Ireen Farzana</t>
  </si>
  <si>
    <t>Ministry of Education</t>
  </si>
  <si>
    <t>Siddique Zobair</t>
  </si>
  <si>
    <t>Senior Secretary</t>
  </si>
  <si>
    <t>Secondary and Higher Education Division</t>
  </si>
  <si>
    <t>secretary@moedu.gov.bd</t>
  </si>
  <si>
    <t xml:space="preserve">Nuzhat Yasmin
</t>
  </si>
  <si>
    <t>addsec_admin@moedu.gov.bd</t>
  </si>
  <si>
    <t>Md Humayun Kabir</t>
  </si>
  <si>
    <t xml:space="preserve">Additional Secretary </t>
  </si>
  <si>
    <t>addsec.dev@shed.gov.bd</t>
  </si>
  <si>
    <t xml:space="preserve">Dr Morsheda Akhter
</t>
  </si>
  <si>
    <t>js.budget@moedu.gov.bd</t>
  </si>
  <si>
    <t xml:space="preserve">SAIFUR RAHMAN KHAN
    </t>
  </si>
  <si>
    <t>js.admin@moedu.gov.bd</t>
  </si>
  <si>
    <t>Badrul Hassan Liton</t>
  </si>
  <si>
    <t>apa@moedu.gov.bd</t>
  </si>
  <si>
    <t>Ministry of Finance</t>
  </si>
  <si>
    <t xml:space="preserve">Dr. Md Khairuzzaman Mozumder
   </t>
  </si>
  <si>
    <t>secretary@finance.gov.bd</t>
  </si>
  <si>
    <t xml:space="preserve">Dr. Mohammad Abu Yusuf
     </t>
  </si>
  <si>
    <t xml:space="preserve"> ma_yusuf@hotmail.com</t>
  </si>
  <si>
    <t xml:space="preserve">Shirajun Noor Chowdhury
      </t>
  </si>
  <si>
    <t>noors@finance.gov.bd</t>
  </si>
  <si>
    <t>Nasrin Sultana</t>
  </si>
  <si>
    <t>me.nasrin4@gmail.com</t>
  </si>
  <si>
    <t>Munshi Abdul Ahad</t>
  </si>
  <si>
    <t>mahad@finance.gov.bd</t>
  </si>
  <si>
    <t>Md. Hasanul Matin</t>
  </si>
  <si>
    <t>hasanulmatin@gmail.com</t>
  </si>
  <si>
    <t>Finance Division</t>
  </si>
  <si>
    <t xml:space="preserve">Abul Basher Md Amir Uddin </t>
  </si>
  <si>
    <t xml:space="preserve">Joint Secretary (Focal Person) </t>
  </si>
  <si>
    <t>amir15279@finance.gov.bd</t>
  </si>
  <si>
    <t>Ministry of Fisheries and Livestock</t>
  </si>
  <si>
    <t>Md. Tofazzel Hossain</t>
  </si>
  <si>
    <t>02-55100631</t>
  </si>
  <si>
    <t>secretary@mofl.gov.bd</t>
  </si>
  <si>
    <t xml:space="preserve">Md Imam Uddin Kabir
  </t>
  </si>
  <si>
    <t>addlsec_be@mofl.gov.bd</t>
  </si>
  <si>
    <t>Syeda Nowara Jahan</t>
  </si>
  <si>
    <t>addlsec_fisheries@mofl.gov.bd</t>
  </si>
  <si>
    <t>Nilufa Akter</t>
  </si>
  <si>
    <t xml:space="preserve">addlsec_budget@mofl.gov.bd
</t>
  </si>
  <si>
    <t>Dr. Abu Naim Muhammad Abdus Sabur</t>
  </si>
  <si>
    <t>ps_adviser@mofl.gov.bd</t>
  </si>
  <si>
    <t>Md Hemayet Hossain</t>
  </si>
  <si>
    <t>js_planning1@mofl.gov.bd</t>
  </si>
  <si>
    <t>Shahina Ferdousi</t>
  </si>
  <si>
    <t>js_fisheries@mofl.gov.bd</t>
  </si>
  <si>
    <t xml:space="preserve">SM Zobaidul Kabir </t>
  </si>
  <si>
    <t>Joint Secretary (Focal Person)</t>
  </si>
  <si>
    <t>livestock-2@mofl.gov.bd</t>
  </si>
  <si>
    <t>Ministry of Law, Justice and Parliamentary Affairs</t>
  </si>
  <si>
    <t>Sheikh Abu Taher</t>
  </si>
  <si>
    <t>MD SAIFUL ISLAM</t>
  </si>
  <si>
    <r>
      <rPr>
        <u/>
        <sz val="10"/>
        <color rgb="FF000000"/>
        <rFont val="Calibri"/>
      </rPr>
      <t>secretary@lawjusticediv.gov.bd</t>
    </r>
  </si>
  <si>
    <t>Ministry of Industries</t>
  </si>
  <si>
    <t>Md Obaidur Rahman</t>
  </si>
  <si>
    <t>indsecy@moind.gov.bd</t>
  </si>
  <si>
    <t>Md. Nuruzzaman ndc</t>
  </si>
  <si>
    <t>addlsecy@moind.gov.bd</t>
  </si>
  <si>
    <t>Md. Jahangir Alam</t>
  </si>
  <si>
    <t xml:space="preserve">	jspc@moind.gov.bd</t>
  </si>
  <si>
    <t>Shamim Sultana</t>
  </si>
  <si>
    <t>jsdis@moind.gov.bd</t>
  </si>
  <si>
    <t xml:space="preserve">Md. Saiful Islam </t>
  </si>
  <si>
    <t>Deputy Secretary (Focal Person)</t>
  </si>
  <si>
    <t>dsapa@moind.gov.bd</t>
  </si>
  <si>
    <t xml:space="preserve">Planning Ministry </t>
  </si>
  <si>
    <t>Dr. Monzur Hossain</t>
  </si>
  <si>
    <t>member.ged@plancomm.gov.bd</t>
  </si>
  <si>
    <t>Dr. Quayyum Ara Begum</t>
  </si>
  <si>
    <t>member.sei@plancomm.gov.bd</t>
  </si>
  <si>
    <t>Md. Abdur Rouf</t>
  </si>
  <si>
    <t>rouf-2006@yahoo.com</t>
  </si>
  <si>
    <t>Badre Munir Firdaus</t>
  </si>
  <si>
    <t>firdaus5745@gmail.com</t>
  </si>
  <si>
    <t>Dr. Sadia Sharmin</t>
  </si>
  <si>
    <t xml:space="preserve">Joint Secretary ( Focal Person) </t>
  </si>
  <si>
    <t>sadiasharmin24@gmail.com</t>
  </si>
  <si>
    <t>General Economic Division</t>
  </si>
  <si>
    <t>Member (Secretary)</t>
  </si>
  <si>
    <t>Chief (Additional Secretary)</t>
  </si>
  <si>
    <t>Mohammad Masud Rana Chowdhury</t>
  </si>
  <si>
    <t>jc.msic.ged@plancomm.gov.bd</t>
  </si>
  <si>
    <t xml:space="preserve">Siddiqur Rahman </t>
  </si>
  <si>
    <t>Joint Chief (Focal Person)</t>
  </si>
  <si>
    <t>jc.mpp.ged@plancomm.gov.bd</t>
  </si>
  <si>
    <t>Kohinoor Akter</t>
  </si>
  <si>
    <t>Deputy Chief</t>
  </si>
  <si>
    <t>kakter27bcs@gmail.com</t>
  </si>
  <si>
    <t xml:space="preserve">Economic Relations Division </t>
  </si>
  <si>
    <t>Md. Shahriar Kader Siddiky</t>
  </si>
  <si>
    <t xml:space="preserve">Mohd. Ahsan Kibria Siddiqui </t>
  </si>
  <si>
    <t>Dr. A. K. M Shahabuddin</t>
  </si>
  <si>
    <t>Mohammad Hasan Arif</t>
  </si>
  <si>
    <t>Habibun Nahar</t>
  </si>
  <si>
    <t>Md. Ruhul Amin</t>
  </si>
  <si>
    <t>Md. Khalid Hassan</t>
  </si>
  <si>
    <t>Senior Assistant Secretary (Focal Person)</t>
  </si>
  <si>
    <t>Cabinet Division</t>
  </si>
  <si>
    <t>Dr. Sheikh Abdur Rashid</t>
  </si>
  <si>
    <t>Cabinet Secretary</t>
  </si>
  <si>
    <t>cab_secy@cabinet.gov.bd</t>
  </si>
  <si>
    <t>Zaheda Parveen</t>
  </si>
  <si>
    <t>secy_cnr@cabinet.gov.bd</t>
  </si>
  <si>
    <t>Mohammad Khaled Rahim</t>
  </si>
  <si>
    <t>addl_secy@cabinet.gov.bd</t>
  </si>
  <si>
    <t>Mohammed Humayun Kabir</t>
  </si>
  <si>
    <t>Ministry of Women and Children Affairs</t>
  </si>
  <si>
    <t>Mamtaz Ahmed NDC</t>
  </si>
  <si>
    <t>secretary@mowca.gov.bd</t>
  </si>
  <si>
    <t>S. M. Arshad Imam</t>
  </si>
  <si>
    <t>icvgd.dwa@gmail.com</t>
  </si>
  <si>
    <t>Shabnam Mustari</t>
  </si>
  <si>
    <t>pddcdwa@gmail.com</t>
  </si>
  <si>
    <t>Md. Firoz Uddin Khalifa</t>
  </si>
  <si>
    <t>jsadmin@mowca.gov.bd</t>
  </si>
  <si>
    <t>Md. Alamgir</t>
  </si>
  <si>
    <t>pdkshori2018@gmail.com</t>
  </si>
  <si>
    <t>Naima Hossain</t>
  </si>
  <si>
    <t>dwadhaka.director@gmail.com</t>
  </si>
  <si>
    <t>Ministry of Youth and Sports</t>
  </si>
  <si>
    <t>Mr. Md Mahbub-Ul-Alam</t>
  </si>
  <si>
    <t>secretary@moysports.gov.bd</t>
  </si>
  <si>
    <t>Mr. Kazi Moshtaque Zahir</t>
  </si>
  <si>
    <t>youth.wing@moysports.gov.bd</t>
  </si>
  <si>
    <t>Mrs. Rasheda Zaman</t>
  </si>
  <si>
    <t>js.youth2@moysports.gov.bd</t>
  </si>
  <si>
    <t>DR. SHAIKH MOHAMMAD JOBAYED HOSSAIN</t>
  </si>
  <si>
    <t>js.youth@moysports.gov.bd</t>
  </si>
  <si>
    <t xml:space="preserve">Lulu Bilkis Banu </t>
  </si>
  <si>
    <t>Ministry of Textiles and Jute</t>
  </si>
  <si>
    <t>Md. Abdur Rauf</t>
  </si>
  <si>
    <t>Secretary,</t>
  </si>
  <si>
    <t>sectext@gmail.com</t>
  </si>
  <si>
    <t>Mr. Arifur Rahman Khan</t>
  </si>
  <si>
    <t>addsec_p@motj.gov.bd</t>
  </si>
  <si>
    <t>Mr. Raina ahmad</t>
  </si>
  <si>
    <t>raina.ahmad@yahoo.com</t>
  </si>
  <si>
    <t>Mr. Md. Rafiqul Islam</t>
  </si>
  <si>
    <t>js_budget@motj.gov.bd</t>
  </si>
  <si>
    <t>Dr. Md. Moniruzzaman</t>
  </si>
  <si>
    <t>Dr. Muhammad Mukhleshur Rahman</t>
  </si>
  <si>
    <t>Deputy Secretary (Add. Focal)</t>
  </si>
  <si>
    <t>01816-713285</t>
  </si>
  <si>
    <t>mukhlesrhd@yahoo.com</t>
  </si>
  <si>
    <t>Ministry of Water Resources</t>
  </si>
  <si>
    <t>Nazmul Ahsan</t>
  </si>
  <si>
    <t>secretary@mowr.gov.bd</t>
  </si>
  <si>
    <t>Dr. A.N.M. Bazlur Rashid</t>
  </si>
  <si>
    <t>adl.sec.admn@mowr.gov.bd</t>
  </si>
  <si>
    <t>Mohammad Habibur Rahman</t>
  </si>
  <si>
    <t>jsadmin@mowr.gov.bd</t>
  </si>
  <si>
    <t xml:space="preserve">Mahfuza Akter  </t>
  </si>
  <si>
    <t>jsbudget@mowr.gov.bd</t>
  </si>
  <si>
    <t>Ministry of Social Welfare</t>
  </si>
  <si>
    <t>Dr. Md. Mohiuddin</t>
  </si>
  <si>
    <t>sec@msw.gov.bd</t>
  </si>
  <si>
    <t>Haider Jahan Farash</t>
  </si>
  <si>
    <t>adsadmin@msw.gov.bd</t>
  </si>
  <si>
    <t>Mst. Hazera Khatun</t>
  </si>
  <si>
    <t>jslaw@msw.gov.bd</t>
  </si>
  <si>
    <t xml:space="preserve">Shamima Ferdous </t>
  </si>
  <si>
    <t>sf15463@gmail.com</t>
  </si>
  <si>
    <t>Ministry of Shipping</t>
  </si>
  <si>
    <t>Delwora Begum</t>
  </si>
  <si>
    <t>Admin</t>
  </si>
  <si>
    <r>
      <rPr>
        <u/>
        <sz val="10"/>
        <color rgb="FF000000"/>
        <rFont val="Calibri"/>
      </rPr>
      <t>addl.admin@mos.gov.bd</t>
    </r>
  </si>
  <si>
    <t>Md. Golam Rabbi</t>
  </si>
  <si>
    <t>Admin &amp; Budget</t>
  </si>
  <si>
    <t>js.admin@mos.gov.bd</t>
  </si>
  <si>
    <t>Ministry of Science and Technology</t>
  </si>
  <si>
    <t>MD DELWAR HOSSAIN</t>
  </si>
  <si>
    <t>addsecadmin@most.gov.bd</t>
  </si>
  <si>
    <t>Mohammad Iftekhar Hossain</t>
  </si>
  <si>
    <t>js4@most.gov.bd</t>
  </si>
  <si>
    <t>Ministry of Religious Affairs</t>
  </si>
  <si>
    <t>AKM Aftab Hossain Pramanik</t>
  </si>
  <si>
    <t>secretary@mora.gov.bd</t>
  </si>
  <si>
    <t>Dr. Md. Ayatul Islam</t>
  </si>
  <si>
    <t>ads_admin@mora.gov.bd</t>
  </si>
  <si>
    <t>Md. Kamrul Hasan</t>
  </si>
  <si>
    <t>ds_admin@mora.gov.bd</t>
  </si>
  <si>
    <t>Mohammad Mahbub Alam</t>
  </si>
  <si>
    <t>ds_cnr@mora.gov.bd</t>
  </si>
  <si>
    <t>Ministry of Railways</t>
  </si>
  <si>
    <t>Md. Afzal Hossain</t>
  </si>
  <si>
    <t>Director General</t>
  </si>
  <si>
    <t>dg@railway.gov.bd</t>
  </si>
  <si>
    <t>Al Fattah Md. Masudur Rahman.</t>
  </si>
  <si>
    <t xml:space="preserve">Addl. Director General </t>
  </si>
  <si>
    <r>
      <rPr>
        <u/>
        <sz val="10"/>
        <color rgb="FF000000"/>
        <rFont val="Calibri"/>
      </rPr>
      <t>adgi@railway.gov.bd</t>
    </r>
  </si>
  <si>
    <t>Ahmed Mahbub Chowdhury</t>
  </si>
  <si>
    <r>
      <rPr>
        <u/>
        <sz val="10"/>
        <color rgb="FF000000"/>
        <rFont val="Calibri"/>
      </rPr>
      <t>adgrs@railway.gov.bd</t>
    </r>
  </si>
  <si>
    <t>Mohammad Nazmul Islam</t>
  </si>
  <si>
    <r>
      <rPr>
        <u/>
        <sz val="10"/>
        <color rgb="FF000000"/>
        <rFont val="Calibri"/>
      </rPr>
      <t>adgop@railway.gov.bd</t>
    </r>
  </si>
  <si>
    <t>Ministry of Public Administration</t>
  </si>
  <si>
    <t>A N M Moinul Islam</t>
  </si>
  <si>
    <r>
      <rPr>
        <u/>
        <sz val="10"/>
        <color rgb="FF000000"/>
        <rFont val="Calibri"/>
      </rPr>
      <t>addlwing@mopa.gov.bd</t>
    </r>
  </si>
  <si>
    <t>Muzaffar Ahmed</t>
  </si>
  <si>
    <r>
      <rPr>
        <u/>
        <sz val="10"/>
        <color rgb="FF000000"/>
        <rFont val="Calibri"/>
      </rPr>
      <t>lawwing@mopa.gov.bd</t>
    </r>
  </si>
  <si>
    <t>Kazi Mohammad Mozammel Hoque</t>
  </si>
  <si>
    <r>
      <rPr>
        <u/>
        <sz val="10"/>
        <color rgb="FF000000"/>
        <rFont val="Calibri"/>
      </rPr>
      <t>omwing@mopa.gov.bd</t>
    </r>
  </si>
  <si>
    <t>Md. Alamgir Hossain</t>
  </si>
  <si>
    <r>
      <rPr>
        <u/>
        <sz val="10"/>
        <color rgb="FF000000"/>
        <rFont val="Calibri"/>
      </rPr>
      <t>dispwing@mopa.gov.bd</t>
    </r>
  </si>
  <si>
    <t>Ministry of Primary and Mass Education</t>
  </si>
  <si>
    <t>Md. Hamidul Haque</t>
  </si>
  <si>
    <t xml:space="preserve">Director </t>
  </si>
  <si>
    <r>
      <rPr>
        <u/>
        <sz val="10"/>
        <color rgb="FF000000"/>
        <rFont val="Calibri"/>
      </rPr>
      <t>dirprocurementdpe@gmail.com</t>
    </r>
  </si>
  <si>
    <t>Md. Luthfur Rahman</t>
  </si>
  <si>
    <t>Director (IMD)</t>
  </si>
  <si>
    <r>
      <rPr>
        <u/>
        <sz val="10"/>
        <color rgb="FF000000"/>
        <rFont val="Calibri"/>
      </rPr>
      <t>dirimd@dpe.gov.bd</t>
    </r>
  </si>
  <si>
    <t>Abu Noor Md. Shamsuzzaman</t>
  </si>
  <si>
    <t>dgprimarybd@gmail.com</t>
  </si>
  <si>
    <t>Raza Md. Abdul Hye</t>
  </si>
  <si>
    <t>Additional Director General</t>
  </si>
  <si>
    <r>
      <rPr>
        <u/>
        <sz val="10"/>
        <color rgb="FF000000"/>
        <rFont val="Calibri"/>
      </rPr>
      <t>adgdpe@gmail.com</t>
    </r>
  </si>
  <si>
    <t>President’s Office</t>
  </si>
  <si>
    <t>Major General Mohammad Adil Choudhury</t>
  </si>
  <si>
    <t>Military Secretary</t>
  </si>
  <si>
    <r>
      <rPr>
        <u/>
        <sz val="10"/>
        <color rgb="FF000000"/>
        <rFont val="Calibri"/>
      </rPr>
      <t>msp@bangabhaban.gov.bd</t>
    </r>
  </si>
  <si>
    <t>Brigadier General Syed Ashiqur Rahman</t>
  </si>
  <si>
    <r>
      <rPr>
        <u/>
        <sz val="10"/>
        <color rgb="FF000000"/>
        <rFont val="Calibri"/>
      </rPr>
      <t>js@bangabhaban.gov.bd</t>
    </r>
  </si>
  <si>
    <t>KHAN MD NURUL AMIN</t>
  </si>
  <si>
    <r>
      <rPr>
        <u/>
        <sz val="10"/>
        <color rgb="FF000000"/>
        <rFont val="Calibri"/>
      </rPr>
      <t>secretary@bangabhaban.gov.bd</t>
    </r>
  </si>
  <si>
    <t>Mr. Md. Shoriful Islam</t>
  </si>
  <si>
    <r>
      <rPr>
        <u/>
        <sz val="10"/>
        <color rgb="FF000000"/>
        <rFont val="Calibri"/>
      </rPr>
      <t>j.secretary@bangabhaban.gov.bd</t>
    </r>
  </si>
  <si>
    <t>Armed Forces Division</t>
  </si>
  <si>
    <t>Brig Gen Md Alimul Amin</t>
  </si>
  <si>
    <t>Brig Gen Md Mahmudul Kabir</t>
  </si>
  <si>
    <t>Air Cdre Abu Zafar Mohammad Hasan</t>
  </si>
  <si>
    <t>Ministry of Housing and Public Works</t>
  </si>
  <si>
    <t>Mr. Md. Nazrul Islam</t>
  </si>
  <si>
    <r>
      <rPr>
        <u/>
        <sz val="10"/>
        <color rgb="FF000000"/>
        <rFont val="Calibri"/>
      </rPr>
      <t>secretary@mohpw.gov.bd</t>
    </r>
  </si>
  <si>
    <t>Mr. Md. Abdur Rahman Tarafder</t>
  </si>
  <si>
    <t>addlsecadmin1@mohpw.gov.bd</t>
  </si>
  <si>
    <t>Ms. Moost. Ferdousi Begum</t>
  </si>
  <si>
    <t>admin17@mohpw.gov.bd</t>
  </si>
  <si>
    <t>Mr. Md. Jahirul Islam Khan</t>
  </si>
  <si>
    <t>jsadmin@mohpw.gov.bd</t>
  </si>
  <si>
    <t>Ministry of Land</t>
  </si>
  <si>
    <t>A S M Saleh Ahmed</t>
  </si>
  <si>
    <t>secretary@minland.gov.bd</t>
  </si>
  <si>
    <t>Dr. Md. Mahmud Hasan</t>
  </si>
  <si>
    <t>02 954 9174</t>
  </si>
  <si>
    <t>admin@minland.gov.bd</t>
  </si>
  <si>
    <t>Md. Emdadul Haque Chowdhury</t>
  </si>
  <si>
    <t>dev@minland.gov.bd</t>
  </si>
  <si>
    <t>Mr. Abdur Rouf</t>
  </si>
  <si>
    <t>law@minland.gov.bd</t>
  </si>
  <si>
    <t>Daloar Hossain Matubbr</t>
  </si>
  <si>
    <t>0 1712 26 10 05</t>
  </si>
  <si>
    <t>Ministry of Chittagong Hill Tracts Affairs</t>
  </si>
  <si>
    <t>Md. Abdul Khaleque</t>
  </si>
  <si>
    <t>02-55100033</t>
  </si>
  <si>
    <t>secretary@mochta.gov.bd</t>
  </si>
  <si>
    <t>Mohd. Monirul Islam</t>
  </si>
  <si>
    <t>addlsecadmin@mochta.gov.bd</t>
  </si>
  <si>
    <t>Atul Sarker</t>
  </si>
  <si>
    <t>02-223356614</t>
  </si>
  <si>
    <t>jsadmin@mochta.gov.bd</t>
  </si>
  <si>
    <t>Ministry of Health and Family Welfare</t>
  </si>
  <si>
    <t>MD SAIDUR RAHMAN</t>
  </si>
  <si>
    <t>secretary@hsd.gov.bd</t>
  </si>
  <si>
    <t xml:space="preserve">Nafriza Shema </t>
  </si>
  <si>
    <t>devwing@hsd.gov.bd</t>
  </si>
  <si>
    <t>Khandaker Mohammad Ali</t>
  </si>
  <si>
    <t>admin@hsd.gov.bd</t>
  </si>
  <si>
    <t>A K M Fazlul Hoque</t>
  </si>
  <si>
    <t>per@hsd.gov.bd</t>
  </si>
  <si>
    <t>Salma Siddiqua Mahtab</t>
  </si>
  <si>
    <t>dev@hsd.gov.bd</t>
  </si>
  <si>
    <t>Ministry of Foreign Affairs</t>
  </si>
  <si>
    <t>Dr. Md. Nazrul Islam</t>
  </si>
  <si>
    <t>secretary.bilateral@mofa.gov.bd</t>
  </si>
  <si>
    <t>Mr. Asad Alam Siam</t>
  </si>
  <si>
    <t>Foreign Secretary</t>
  </si>
  <si>
    <t>fs@mofa.gov.bd</t>
  </si>
  <si>
    <t>Mr. Md. Ruhul Alam Siddique</t>
  </si>
  <si>
    <t>ruhul.alam@mofa.gov.bd</t>
  </si>
  <si>
    <t>Ministry of Power, Energy and Mineral Resources</t>
  </si>
  <si>
    <t>Farzana Mamtaz</t>
  </si>
  <si>
    <t>secy@pd.gov.bd</t>
  </si>
  <si>
    <t>MD SOBUR HOSSAIN</t>
  </si>
  <si>
    <t>০১৭১৬৯২২৮৮৬</t>
  </si>
  <si>
    <t>addladmin@pd.gov.bd</t>
  </si>
  <si>
    <t>Masuda Khatun</t>
  </si>
  <si>
    <t>js.companyaff@pd.gov.bd</t>
  </si>
  <si>
    <t>MOHAMMAD SANAUL HUQ</t>
  </si>
  <si>
    <t>jsdev-1@pd.gov.bd</t>
  </si>
  <si>
    <t>Energy and Mineral Resources Division</t>
  </si>
  <si>
    <t>MOHAMMAD SAIFUL ISLAM</t>
  </si>
  <si>
    <t>Energy &amp; Mineral Resources Division</t>
  </si>
  <si>
    <t>secretary@emrd.gov.bd</t>
  </si>
  <si>
    <t>Md. Ziaul Huq</t>
  </si>
  <si>
    <t>addsecadm@emrd.gov.bd</t>
  </si>
  <si>
    <t>MST. LAILATUN FERDOUS</t>
  </si>
  <si>
    <t>jsadmin2@emrd.gov.bd</t>
  </si>
  <si>
    <t>Local Government Division</t>
  </si>
  <si>
    <t>Md. Rezaul Maksud Jahedi</t>
  </si>
  <si>
    <r>
      <rPr>
        <u/>
        <sz val="10"/>
        <color rgb="FF000000"/>
        <rFont val="Calibri"/>
      </rPr>
      <t>lgsecretary@lgd.gov.bd</t>
    </r>
  </si>
  <si>
    <t>Md Wahadur Rahman</t>
  </si>
  <si>
    <t>০২৫৫১০১১৬৩</t>
  </si>
  <si>
    <t>lawbr@lgd.gov.bd</t>
  </si>
  <si>
    <t>Mohammad Fazla Azim</t>
  </si>
  <si>
    <t>upbr@lgd.gov.bd</t>
  </si>
  <si>
    <t>Ziaur Rahman</t>
  </si>
  <si>
    <r>
      <rPr>
        <u/>
        <sz val="10"/>
        <color rgb="FF000000"/>
        <rFont val="Calibri"/>
      </rPr>
      <t>urbandev2@lgd.gov.bd</t>
    </r>
  </si>
  <si>
    <t>Rural Develpoment and Co-Operative Division</t>
  </si>
  <si>
    <t>Munima Hafeez</t>
  </si>
  <si>
    <t>Additional Secretary (Admin &amp; Budget)</t>
  </si>
  <si>
    <t>88-01552-342315</t>
  </si>
  <si>
    <t>addl.secy.admin_buj@rdcd.gov.bd</t>
  </si>
  <si>
    <t>Subrata Kumar Shikder</t>
  </si>
  <si>
    <t>Joint Secretary (Planning &amp; Development) (Focal Person)</t>
  </si>
  <si>
    <t>88-01785-610631</t>
  </si>
  <si>
    <t>js.development@rdcd.gov.bd</t>
  </si>
  <si>
    <t>Rahima Akter</t>
  </si>
  <si>
    <t>Deputy Secretary (Admin)</t>
  </si>
  <si>
    <t>88-02-9576383</t>
  </si>
  <si>
    <t>ds.admin@rdcd.gov.bd</t>
  </si>
  <si>
    <t>Ministry of Road Transport And Highways Division</t>
  </si>
  <si>
    <t>Dr. Mohammed Ziaul Haque</t>
  </si>
  <si>
    <t>addlwing@rthd.gov.bd</t>
  </si>
  <si>
    <t>adm.wing@rthd.gov.bd</t>
  </si>
  <si>
    <t>Muhammad Kamrul Hasan</t>
  </si>
  <si>
    <t>01715-167085</t>
  </si>
  <si>
    <t>rhde_ta@rthd.gov.bd</t>
  </si>
  <si>
    <t>Ministry of Defence</t>
  </si>
  <si>
    <t>Md. Ashraf Uddin</t>
  </si>
  <si>
    <t>02-222248869</t>
  </si>
  <si>
    <r>
      <rPr>
        <u/>
        <sz val="10"/>
        <color rgb="FF000000"/>
        <rFont val="Calibri"/>
      </rPr>
      <t>secretary@mod.gov.bd</t>
    </r>
  </si>
  <si>
    <t>Md Golam Kabir</t>
  </si>
  <si>
    <r>
      <rPr>
        <u/>
        <sz val="10"/>
        <color rgb="FF000000"/>
        <rFont val="Calibri"/>
      </rPr>
      <t>wing1@mod.gov.bd</t>
    </r>
  </si>
  <si>
    <t>Md. Abdur Rouf Mondal</t>
  </si>
  <si>
    <r>
      <rPr>
        <u/>
        <sz val="10"/>
        <color rgb="FF000000"/>
        <rFont val="Calibri"/>
      </rPr>
      <t>branch4@mod.gov.bd</t>
    </r>
  </si>
  <si>
    <t>Sagorica Nasrin</t>
  </si>
  <si>
    <r>
      <rPr>
        <u/>
        <sz val="10"/>
        <color rgb="FF000000"/>
        <rFont val="Calibri"/>
      </rPr>
      <t>wing2@mod.gov.bd</t>
    </r>
  </si>
  <si>
    <t>Ministry of Environment, Forest and Climate Change</t>
  </si>
  <si>
    <t>Dr. Farhina Ahmed</t>
  </si>
  <si>
    <t>secretary@moef.gov.bd</t>
  </si>
  <si>
    <t>Mohammad Navid Safiullah</t>
  </si>
  <si>
    <t>addseccc@moef.gov.bd</t>
  </si>
  <si>
    <t>Dr. Md. Saifur Rahman</t>
  </si>
  <si>
    <t>jsenv2@moef.gov.bd</t>
  </si>
  <si>
    <t>Munira Sultana</t>
  </si>
  <si>
    <t>jsadmin@moef.gov.bd</t>
  </si>
  <si>
    <t>Ministry of Food</t>
  </si>
  <si>
    <t>Md Masudul Hasan</t>
  </si>
  <si>
    <r>
      <rPr>
        <u/>
        <sz val="10"/>
        <color rgb="FF000000"/>
        <rFont val="Calibri"/>
      </rPr>
      <t>secretary@mofood.gov.bd</t>
    </r>
  </si>
  <si>
    <t>Md. Aminul Islam</t>
  </si>
  <si>
    <r>
      <rPr>
        <u/>
        <sz val="10"/>
        <color rgb="FF000000"/>
        <rFont val="Calibri"/>
      </rPr>
      <t>addlsecretary@mofood.gov.bd</t>
    </r>
  </si>
  <si>
    <t>S M Nazim Uddin</t>
  </si>
  <si>
    <r>
      <rPr>
        <u/>
        <sz val="10"/>
        <color rgb="FF000000"/>
        <rFont val="Calibri"/>
      </rPr>
      <t>admin2@mofood.gov.bd</t>
    </r>
  </si>
  <si>
    <t>Md. Lutfor Rahman</t>
  </si>
  <si>
    <r>
      <rPr>
        <u/>
        <sz val="10"/>
        <color rgb="FF000000"/>
        <rFont val="Calibri"/>
      </rPr>
      <t>jsadmin1@mofood.gov.bd</t>
    </r>
  </si>
  <si>
    <t>Nasima Akhter</t>
  </si>
  <si>
    <t>Joint Secretary  (Focal Person)</t>
  </si>
  <si>
    <t xml:space="preserve"> supplybranch@mofood.gov.bd</t>
  </si>
  <si>
    <t>Ministry of Home Affairs</t>
  </si>
  <si>
    <t>Md. Ataur Rahman Khan</t>
  </si>
  <si>
    <t>Addl. Secretary</t>
  </si>
  <si>
    <r>
      <rPr>
        <u/>
        <sz val="10"/>
        <color rgb="FF000000"/>
        <rFont val="Calibri"/>
      </rPr>
      <t>adminwing@mhapsd.gov.bd</t>
    </r>
  </si>
  <si>
    <t>Md. Shameem Khan</t>
  </si>
  <si>
    <r>
      <rPr>
        <u/>
        <sz val="10"/>
        <color rgb="FF000000"/>
        <rFont val="Calibri"/>
      </rPr>
      <t>wc.af@ssd.gov.bd</t>
    </r>
  </si>
  <si>
    <t>Md Abdullah Hakkani</t>
  </si>
  <si>
    <r>
      <rPr>
        <u/>
        <sz val="10"/>
        <color rgb="FF000000"/>
        <rFont val="Calibri"/>
      </rPr>
      <t>adminbr@mhapsd.gov.bd</t>
    </r>
  </si>
  <si>
    <t>Md. Jashim Uddin</t>
  </si>
  <si>
    <r>
      <rPr>
        <u/>
        <sz val="10"/>
        <color rgb="FF000000"/>
        <rFont val="Calibri"/>
      </rPr>
      <t>budgetbr@mhapsd.gov.bd</t>
    </r>
  </si>
  <si>
    <t>Khalil Ahmed</t>
  </si>
  <si>
    <r>
      <rPr>
        <u/>
        <sz val="10"/>
        <color rgb="FF000000"/>
        <rFont val="Calibri"/>
      </rPr>
      <t>bc.admin@ssd.gov.bd</t>
    </r>
  </si>
  <si>
    <t>Muhammad Abu Noyeem</t>
  </si>
  <si>
    <r>
      <rPr>
        <u/>
        <sz val="10"/>
        <color rgb="FF000000"/>
        <rFont val="Calibri"/>
      </rPr>
      <t>bc.immi1@ssd.gov.bd</t>
    </r>
  </si>
  <si>
    <t>Ministry of Liberation War Affairs</t>
  </si>
  <si>
    <t>Ishrat Chowdhury</t>
  </si>
  <si>
    <r>
      <rPr>
        <u/>
        <sz val="10"/>
        <color rgb="FF000000"/>
        <rFont val="Calibri"/>
      </rPr>
      <t>secretary@molwa.gov.bd</t>
    </r>
  </si>
  <si>
    <t>Hasna Jahan Khanam</t>
  </si>
  <si>
    <r>
      <rPr>
        <u/>
        <sz val="10"/>
        <color rgb="FF000000"/>
        <rFont val="Calibri"/>
      </rPr>
      <t>addsecryadmin@molwa.gov.bd</t>
    </r>
  </si>
  <si>
    <t>Mohammad Azizur Rahman</t>
  </si>
  <si>
    <r>
      <rPr>
        <u/>
        <sz val="10"/>
        <color rgb="FF000000"/>
        <rFont val="Calibri"/>
      </rPr>
      <t>jsadmin@molwa.gov.bd</t>
    </r>
  </si>
  <si>
    <t>MD. Zahangir Alom</t>
  </si>
  <si>
    <r>
      <rPr>
        <u/>
        <sz val="10"/>
        <color rgb="FF000000"/>
        <rFont val="Calibri"/>
      </rPr>
      <t>dswelfare1@molwa.gov.bd</t>
    </r>
  </si>
  <si>
    <t>Mohammad Faruk Hosen</t>
  </si>
  <si>
    <r>
      <rPr>
        <u/>
        <sz val="10"/>
        <color rgb="FF000000"/>
        <rFont val="Calibri"/>
      </rPr>
      <t>f.hossen77@gmail.com</t>
    </r>
  </si>
  <si>
    <t>Dr. Md. Asaduzzaman</t>
  </si>
  <si>
    <t>Deputy Secretary (Budget) (Focal Person)</t>
  </si>
  <si>
    <t>dsbudget@molwa.gov.bd</t>
  </si>
  <si>
    <t>Ministry of Labour and Employment</t>
  </si>
  <si>
    <t>Mr. A H M Shafiquzzaman</t>
  </si>
  <si>
    <t>Ministry of Labour and Employmen</t>
  </si>
  <si>
    <r>
      <rPr>
        <u/>
        <sz val="10"/>
        <color rgb="FF000000"/>
        <rFont val="Calibri"/>
      </rPr>
      <t>secretary@mole.gov.bd</t>
    </r>
  </si>
  <si>
    <t>Mr. Amal Krishna Mandal</t>
  </si>
  <si>
    <r>
      <rPr>
        <u/>
        <sz val="10"/>
        <color rgb="FF000000"/>
        <rFont val="Calibri"/>
      </rPr>
      <t>addsecadmin@mole.gov.bd</t>
    </r>
  </si>
  <si>
    <t>Mr. Md. Munir Hossain Khan</t>
  </si>
  <si>
    <r>
      <rPr>
        <u/>
        <sz val="10"/>
        <color rgb="FF000000"/>
        <rFont val="Calibri"/>
      </rPr>
      <t>addsecretary@mole.gov.bd</t>
    </r>
  </si>
  <si>
    <t>Mr. Md. Abdus Samad Al Azad</t>
  </si>
  <si>
    <r>
      <rPr>
        <u/>
        <sz val="10"/>
        <color rgb="FF000000"/>
        <rFont val="Calibri"/>
      </rPr>
      <t>jsadmin@mole.gov.bd</t>
    </r>
  </si>
  <si>
    <t>Mr. Mohammad Kuddus Ali Sarker</t>
  </si>
  <si>
    <r>
      <rPr>
        <u/>
        <sz val="10"/>
        <color rgb="FF000000"/>
        <rFont val="Calibri"/>
      </rPr>
      <t>jsbudget@mole.gov.bd</t>
    </r>
  </si>
  <si>
    <t>Ministry of Information and Communication Technology (ICT Division)</t>
  </si>
  <si>
    <t>Shish Haider Chowdhury</t>
  </si>
  <si>
    <r>
      <rPr>
        <u/>
        <sz val="10"/>
        <color rgb="FF000000"/>
        <rFont val="Calibri"/>
      </rPr>
      <t>secretary@ictd.gov.bd</t>
    </r>
  </si>
  <si>
    <t>Md. Mamunur Rashid Bhuiyan</t>
  </si>
  <si>
    <t>Additional Secretary ( Focal Person )</t>
  </si>
  <si>
    <r>
      <rPr>
        <u/>
        <sz val="10"/>
        <color rgb="FF000000"/>
        <rFont val="Calibri"/>
      </rPr>
      <t>admin.wing@ictd.gov.bd</t>
    </r>
  </si>
  <si>
    <t>Mohammad Saiful Hassan</t>
  </si>
  <si>
    <r>
      <rPr>
        <u/>
        <sz val="10"/>
        <color rgb="FF000000"/>
        <rFont val="Calibri"/>
      </rPr>
      <t>admin.br@ictd.gov.bd</t>
    </r>
  </si>
  <si>
    <t>Zohra Begum</t>
  </si>
  <si>
    <t xml:space="preserve">Joint Secretary ( Add Focal Person ) </t>
  </si>
  <si>
    <r>
      <rPr>
        <u/>
        <sz val="10"/>
        <color rgb="FF000000"/>
        <rFont val="Calibri"/>
      </rPr>
      <t>ba.wing@ictd.gov.bd</t>
    </r>
  </si>
  <si>
    <t>Dr. Md. Taibur Rahman</t>
  </si>
  <si>
    <r>
      <rPr>
        <u/>
        <sz val="10"/>
        <color rgb="FF000000"/>
        <rFont val="Calibri"/>
      </rPr>
      <t>pd.wing@ictd.gov.bd</t>
    </r>
  </si>
  <si>
    <t>Ministry of Information and Broadcasting</t>
  </si>
  <si>
    <t>Mahbuba Farjana</t>
  </si>
  <si>
    <r>
      <rPr>
        <u/>
        <sz val="10"/>
        <color rgb="FF000000"/>
        <rFont val="Calibri"/>
      </rPr>
      <t>secretary@moi.gov.bd</t>
    </r>
  </si>
  <si>
    <t>Md. Kawser Ahammed</t>
  </si>
  <si>
    <r>
      <rPr>
        <u/>
        <sz val="10"/>
        <color rgb="FF000000"/>
        <rFont val="Calibri"/>
      </rPr>
      <t>addl.sec@moi.gov.bd</t>
    </r>
  </si>
  <si>
    <t>Noor Md. Mahbubul Haq</t>
  </si>
  <si>
    <r>
      <rPr>
        <u/>
        <sz val="10"/>
        <color rgb="FF000000"/>
        <rFont val="Calibri"/>
      </rPr>
      <t>js.admin@moi.gov.bd</t>
    </r>
  </si>
  <si>
    <t>Mohammad Zahurul Islam</t>
  </si>
  <si>
    <r>
      <rPr>
        <u/>
        <sz val="10"/>
        <color rgb="FF000000"/>
        <rFont val="Calibri"/>
      </rPr>
      <t>js.press@moi.gov.bd</t>
    </r>
  </si>
  <si>
    <t>Mahfuza Akhter</t>
  </si>
  <si>
    <r>
      <rPr>
        <u/>
        <sz val="10"/>
        <color rgb="FF000000"/>
        <rFont val="Calibri"/>
      </rPr>
      <t>ds.masscom@moi.gov.bd</t>
    </r>
  </si>
  <si>
    <t>MD. Saiful Islam</t>
  </si>
  <si>
    <t>Joint Secretary ( Focal Person)</t>
  </si>
  <si>
    <t>dchf1@mopme.gov.bd</t>
  </si>
  <si>
    <t>MD. Abdul Malek</t>
  </si>
  <si>
    <t xml:space="preserve">Deputy Secretary (Add. Focal Person) </t>
  </si>
  <si>
    <t>sachf1@mopme.gov.bd</t>
  </si>
  <si>
    <t>Ministry of Disaster Management and Relief</t>
  </si>
  <si>
    <t>Md. Mostafizur Rahman</t>
  </si>
  <si>
    <t>secretary@modmr.gov.bd</t>
  </si>
  <si>
    <t>ABM Shafiqul Haidar</t>
  </si>
  <si>
    <r>
      <rPr>
        <u/>
        <sz val="10"/>
        <color rgb="FF000000"/>
        <rFont val="Calibri"/>
      </rPr>
      <t>shafiqul.haidar@modmr.gov.bd</t>
    </r>
  </si>
  <si>
    <t>Anjon Chandra Pal</t>
  </si>
  <si>
    <t>ac.paul@modmr.gov.bd</t>
  </si>
  <si>
    <t>Mohammad Faruk Hossain</t>
  </si>
  <si>
    <t>Deputy Secretary ( Add. Focal Person)</t>
  </si>
  <si>
    <t>dsbudget@modmr.gov.bd</t>
  </si>
  <si>
    <t>Posts and Telecommunications Division</t>
  </si>
  <si>
    <t>Md. Jahirul Islam</t>
  </si>
  <si>
    <t>secretary@ptd.gov.bd</t>
  </si>
  <si>
    <t>Md. Jan-E-Alam</t>
  </si>
  <si>
    <t>addlsec.admin@ptd.gov.bd</t>
  </si>
  <si>
    <t>Sayeda Afroz</t>
  </si>
  <si>
    <t>jspost@ptd.gov.bd</t>
  </si>
  <si>
    <t>Maureen Karim</t>
  </si>
  <si>
    <t>Deputy Secretary ( Add Focal Person )</t>
  </si>
  <si>
    <t>planning3@ptd.gov.bd</t>
  </si>
  <si>
    <t>Health Services Division</t>
  </si>
  <si>
    <t>02-223357199</t>
  </si>
  <si>
    <t>Joint Secretary ( Focal Point )</t>
  </si>
  <si>
    <t>Sanjida Sharmin</t>
  </si>
  <si>
    <t>Joint Secretary ( Add Focal Point )</t>
  </si>
  <si>
    <t>per2@hsd.gov.bd</t>
  </si>
  <si>
    <t>Statistics and Informatics Division</t>
  </si>
  <si>
    <t>Shova Shahnaz</t>
  </si>
  <si>
    <t xml:space="preserve">Joint Secretary ( Focal Point) </t>
  </si>
  <si>
    <t>jsplanning@sid.gov.bd</t>
  </si>
  <si>
    <t>Jasmin Akter</t>
  </si>
  <si>
    <t xml:space="preserve">Joint Secretary ( Add Focal Point) </t>
  </si>
  <si>
    <t>jasminbdpost@gmail.com</t>
  </si>
  <si>
    <t>Technical and Madrasah Education Division</t>
  </si>
  <si>
    <t>Dr. K M Kabirul Islam</t>
  </si>
  <si>
    <t>secretary@tmed.gov.bd</t>
  </si>
  <si>
    <t>Mr. Md. Zahurul Alam Chowdhury</t>
  </si>
  <si>
    <t>jsadmin2@tmed.gov.bd</t>
  </si>
  <si>
    <t>Mr. Md. Sarwar Hossain</t>
  </si>
  <si>
    <t xml:space="preserve">Joint Secretary ( Focal Person ) </t>
  </si>
  <si>
    <t>jsadmin@tmed.gov.bd</t>
  </si>
  <si>
    <t>Mr. Mohammad Mikail</t>
  </si>
  <si>
    <t>dstech3@tmed.gov.bd</t>
  </si>
  <si>
    <r>
      <rPr>
        <u/>
        <sz val="10"/>
        <color rgb="FF000000"/>
        <rFont val="Calibri"/>
      </rPr>
      <t>secretary@mohpw.gov.bd</t>
    </r>
  </si>
  <si>
    <r>
      <rPr>
        <u/>
        <sz val="10"/>
        <color rgb="FF000000"/>
        <rFont val="Calibri"/>
      </rPr>
      <t>addlsecadmin1@mohpw.gov.bd</t>
    </r>
  </si>
  <si>
    <r>
      <rPr>
        <u/>
        <sz val="10"/>
        <color rgb="FF000000"/>
        <rFont val="Calibri"/>
      </rPr>
      <t>admin17@mohpw.gov.bd</t>
    </r>
  </si>
  <si>
    <t>Mr. Md. Monirul Alam</t>
  </si>
  <si>
    <t>devsection9@mohpw.gov.bd</t>
  </si>
  <si>
    <t>Mr. Debamoy Dewan</t>
  </si>
  <si>
    <t>Joint Secretary ( Add Focal Person)</t>
  </si>
  <si>
    <t>dsdev8@mohpw.gov.bd</t>
  </si>
  <si>
    <t>Medical Education and Family Welfare Division</t>
  </si>
  <si>
    <t>Dr. Md. Sarwar Bari</t>
  </si>
  <si>
    <t>Medical Education &amp; Family Welfare Division</t>
  </si>
  <si>
    <t>secretary@mefwd.gov.bd</t>
  </si>
  <si>
    <t>MD MAHBUB ALAM</t>
  </si>
  <si>
    <t>Additional Secretary (Admin Wing)</t>
  </si>
  <si>
    <t>adminwing@mefwd.gov.bd</t>
  </si>
  <si>
    <t>Jobaida Begam</t>
  </si>
  <si>
    <t>Additional Secretary (Population, Family Welfare and Law Wing)</t>
  </si>
  <si>
    <t>pfwwing@mefwd.gov.bd</t>
  </si>
  <si>
    <t>Dr. Syeda Salma Begum</t>
  </si>
  <si>
    <t>Joint Secretary (Planning) (Focal Person)</t>
  </si>
  <si>
    <t>fw@mefwd.gov.bd</t>
  </si>
  <si>
    <t>Ministry of Expatriates’ Welfare and Overseas Employment</t>
  </si>
  <si>
    <t>Dr. Neyamat Ullah Bhuiyan</t>
  </si>
  <si>
    <t>Ministry of Expatriates' Welfare and Overseas Employment</t>
  </si>
  <si>
    <t>secretary@probashi.gov.bd</t>
  </si>
  <si>
    <t>MD. SAIFUL HAQUE CHOWDHURY</t>
  </si>
  <si>
    <t>adsadmin@probashi.gov.bd</t>
  </si>
  <si>
    <t>Noorun Nahar</t>
  </si>
  <si>
    <t>jsmission@probashi.gov.bd</t>
  </si>
  <si>
    <t>Ayesha Haq</t>
  </si>
  <si>
    <t>iopwing@probashi.gov.bd</t>
  </si>
  <si>
    <t>Private Sector (Non-Life)</t>
  </si>
  <si>
    <t>Asia Insurance Ltd.</t>
  </si>
  <si>
    <t>Mohammad Mustafa Haider</t>
  </si>
  <si>
    <t>Chairman</t>
  </si>
  <si>
    <r>
      <rPr>
        <u/>
        <sz val="10"/>
        <color rgb="FF000000"/>
        <rFont val="Calibri"/>
      </rPr>
      <t>41031775-76</t>
    </r>
  </si>
  <si>
    <r>
      <rPr>
        <u/>
        <sz val="10"/>
        <color rgb="FF000000"/>
        <rFont val="Calibri"/>
      </rPr>
      <t>info@asiainsurancebd.com</t>
    </r>
  </si>
  <si>
    <t>Bangladesh National Insurance Co. Ltd.</t>
  </si>
  <si>
    <t>Mr. Mostafa Kamal</t>
  </si>
  <si>
    <t>mail@bnicl.net</t>
  </si>
  <si>
    <t>City Insurance Company Ltd.</t>
  </si>
  <si>
    <r>
      <rPr>
        <u/>
        <sz val="10"/>
        <color rgb="FF000000"/>
        <rFont val="Calibri"/>
      </rPr>
      <t>Md. Shamim Hossain</t>
    </r>
  </si>
  <si>
    <t>Managing Director &amp; CEO</t>
  </si>
  <si>
    <r>
      <rPr>
        <u/>
        <sz val="10"/>
        <color rgb="FF000000"/>
        <rFont val="Calibri"/>
      </rPr>
      <t>0955-7735</t>
    </r>
  </si>
  <si>
    <t>Eastern Insurance Company Ltd.</t>
  </si>
  <si>
    <t>Mr. A.S.M. Waheeduzzaman</t>
  </si>
  <si>
    <r>
      <rPr>
        <u/>
        <sz val="10"/>
        <color rgb="FF000000"/>
        <rFont val="Calibri"/>
      </rPr>
      <t>info@eiclbd.com</t>
    </r>
  </si>
  <si>
    <t>Green Delta Insurance Co. Ltd.</t>
  </si>
  <si>
    <t>Ms. Shamsun Nahar Begum Chowdhury</t>
  </si>
  <si>
    <t>Chairperson</t>
  </si>
  <si>
    <t>880 9613444888</t>
  </si>
  <si>
    <t>info@green-delta.com</t>
  </si>
  <si>
    <t>Islami Insurance Bangladesh Ltd.</t>
  </si>
  <si>
    <t>Mohammad Sayeed Khokan</t>
  </si>
  <si>
    <t>islamiinsurance.cs@gamil.com</t>
  </si>
  <si>
    <t>Mercantile Islami Insurance PLC</t>
  </si>
  <si>
    <t>Mr. Shajjad Mustafa</t>
  </si>
  <si>
    <t>8802-9580553-4</t>
  </si>
  <si>
    <t>ceo@milil.com.bd</t>
  </si>
  <si>
    <t>Pragati Insurance Ltd.</t>
  </si>
  <si>
    <t>Syed M. Altaf Hussain</t>
  </si>
  <si>
    <t>880-2-55012680-2</t>
  </si>
  <si>
    <t>info@pragatiinsurance.com</t>
  </si>
  <si>
    <t>Private Sector (Life)</t>
  </si>
  <si>
    <t>MetLife Bangladesh</t>
  </si>
  <si>
    <t>Ala Uddin Ahmad</t>
  </si>
  <si>
    <t>Chief Executive Officer</t>
  </si>
  <si>
    <t>complaints.bd@metlife.com.bd</t>
  </si>
  <si>
    <t>Fareast Islami Life Insurance Company Limited</t>
  </si>
  <si>
    <t>MD. SHAHIDUL ISLAM</t>
  </si>
  <si>
    <t>Additional Managing Director</t>
  </si>
  <si>
    <t>ceo@fareastislamilife.com</t>
  </si>
  <si>
    <t>Delta Life Insurance Company Ltd.</t>
  </si>
  <si>
    <t>Mr. Hafiz Ahmed Mazumder</t>
  </si>
  <si>
    <t>Chairman &amp; Independent Director</t>
  </si>
  <si>
    <t>88 09612 316682</t>
  </si>
  <si>
    <r>
      <rPr>
        <u/>
        <sz val="10"/>
        <color rgb="FF000000"/>
        <rFont val="Calibri"/>
      </rPr>
      <t>info@deltalife.org</t>
    </r>
  </si>
  <si>
    <t>Meghna Life Insurance Company Ltd.</t>
  </si>
  <si>
    <t>Nizam Uddin Ahmed</t>
  </si>
  <si>
    <t>880-2-223385393</t>
  </si>
  <si>
    <t>Popular Life Insurance Company Ltd.</t>
  </si>
  <si>
    <t>B M Yousuf Ali</t>
  </si>
  <si>
    <t>02-223357534-38</t>
  </si>
  <si>
    <t>info@popularlifeins.com</t>
  </si>
  <si>
    <t>Sandhani Life Insurance Company Ltd.</t>
  </si>
  <si>
    <t>Mojibul Islam</t>
  </si>
  <si>
    <t>mojibul.islam@yahoo.com</t>
  </si>
  <si>
    <t>Public Sector (Life)</t>
  </si>
  <si>
    <t>Bangladesh Jiban Bima Corporation</t>
  </si>
  <si>
    <t>Md. Muhibuzzaman</t>
  </si>
  <si>
    <t>Managing Director (Additional Secretary)</t>
  </si>
  <si>
    <t>02-223385720</t>
  </si>
  <si>
    <r>
      <rPr>
        <u/>
        <sz val="10"/>
        <color rgb="FF000000"/>
        <rFont val="Calibri"/>
      </rPr>
      <t>mds@jbc.gov.bd</t>
    </r>
  </si>
  <si>
    <t>Public Sector (Non-life)</t>
  </si>
  <si>
    <t>Bangladesh Sadharan Bima Corporation</t>
  </si>
  <si>
    <t>Md. Harun-Or-Rashid</t>
  </si>
  <si>
    <t>8802-41051492</t>
  </si>
  <si>
    <r>
      <rPr>
        <u/>
        <sz val="10"/>
        <color rgb="FF000000"/>
        <rFont val="Calibri"/>
      </rPr>
      <t>md@sbc.gov.bd</t>
    </r>
  </si>
  <si>
    <t>Mahfuzur Rahman</t>
  </si>
  <si>
    <t>ATN Bangla</t>
  </si>
  <si>
    <t>atn@dhaka.agni.com</t>
  </si>
  <si>
    <t>Md. Mosharrof Hossain</t>
  </si>
  <si>
    <t>ATN News</t>
  </si>
  <si>
    <t>Executive Director</t>
  </si>
  <si>
    <t>info@atnnewstv.com</t>
  </si>
  <si>
    <t>Mohammad Aminul Huq</t>
  </si>
  <si>
    <t>Bangla Vision</t>
  </si>
  <si>
    <t>Managing Director</t>
  </si>
  <si>
    <t>info@banglavision.tv</t>
  </si>
  <si>
    <t>Tipu Alam Milon</t>
  </si>
  <si>
    <t>Boishakhi TV</t>
  </si>
  <si>
    <t>Deputy Managing Director &amp; Editor-in-Chief</t>
  </si>
  <si>
    <t>info@boishakhitv.com</t>
  </si>
  <si>
    <t>Surath Kumar Sarkar</t>
  </si>
  <si>
    <t>BTV</t>
  </si>
  <si>
    <t>Deputy Director General (programs)</t>
  </si>
  <si>
    <t>01711-150092</t>
  </si>
  <si>
    <t>surathsarker@gmail.com</t>
  </si>
  <si>
    <t>Hasnain Khurshed</t>
  </si>
  <si>
    <t>Channel 24 BD</t>
  </si>
  <si>
    <t>01713-044494</t>
  </si>
  <si>
    <t>info@channel24bd.tv</t>
  </si>
  <si>
    <t>Faridur Reza Sagar</t>
  </si>
  <si>
    <t>Channel I</t>
  </si>
  <si>
    <t>sales@channelitv.net</t>
  </si>
  <si>
    <t>Parvez Chowdhury Alamgir</t>
  </si>
  <si>
    <t>Desh TV</t>
  </si>
  <si>
    <t>Program Director</t>
  </si>
  <si>
    <t>88-02-8332958</t>
  </si>
  <si>
    <t>info@desh.tv</t>
  </si>
  <si>
    <t>Samia Zaman</t>
  </si>
  <si>
    <t>Ekattor TV</t>
  </si>
  <si>
    <t>CEO &amp; Editor</t>
  </si>
  <si>
    <t>info@ekattor.tv</t>
  </si>
  <si>
    <t>Abdus Salam</t>
  </si>
  <si>
    <t>Ekushey TV</t>
  </si>
  <si>
    <t>Chairman &amp; CEO:</t>
  </si>
  <si>
    <t>etvonline@ekushey-tv.com</t>
  </si>
  <si>
    <t>Sania Binte Mahtab</t>
  </si>
  <si>
    <t>Gazi TV</t>
  </si>
  <si>
    <t>01711-505800</t>
  </si>
  <si>
    <t>aman@gazitv.com</t>
  </si>
  <si>
    <t>M Shamsur Rahman</t>
  </si>
  <si>
    <t>Independent TV</t>
  </si>
  <si>
    <t>Managing Director &amp; Editor-in-Chief</t>
  </si>
  <si>
    <t>info@independent24.com</t>
  </si>
  <si>
    <t>Zakaria Kajal</t>
  </si>
  <si>
    <t>Jamuna TV</t>
  </si>
  <si>
    <t>Head of News</t>
  </si>
  <si>
    <t>02-8416060</t>
  </si>
  <si>
    <t>info@jamuna.tv</t>
  </si>
  <si>
    <t>Anjan Chowdhury</t>
  </si>
  <si>
    <t>Maasranga TV</t>
  </si>
  <si>
    <t>info@maasranga.tv</t>
  </si>
  <si>
    <t>Kamal Ahmed Majumder</t>
  </si>
  <si>
    <t>Mohona TV</t>
  </si>
  <si>
    <t>info@mohona.tv</t>
  </si>
  <si>
    <t>Nasir Uddin Sathi</t>
  </si>
  <si>
    <t>My TV</t>
  </si>
  <si>
    <t>Chairman &amp; MD</t>
  </si>
  <si>
    <t>admin@mytvbd.tv</t>
  </si>
  <si>
    <t>Fakaruddin Jewel</t>
  </si>
  <si>
    <t>NTV BD</t>
  </si>
  <si>
    <t>Head of NTV Online</t>
  </si>
  <si>
    <t>fakaruddin@ntvbd.com</t>
  </si>
  <si>
    <t>Mamunur Rahman Khan</t>
  </si>
  <si>
    <t>RTV</t>
  </si>
  <si>
    <t>Deputy Head of News</t>
  </si>
  <si>
    <t>news@rtvbd.tv</t>
  </si>
  <si>
    <t>Saiful Huda</t>
  </si>
  <si>
    <t>SA TV</t>
  </si>
  <si>
    <t>Chief News Editor</t>
  </si>
  <si>
    <t>01766-66044</t>
  </si>
  <si>
    <t>info@satv.tv</t>
  </si>
  <si>
    <t>Shampa Rahman</t>
  </si>
  <si>
    <t>Somoy News</t>
  </si>
  <si>
    <t>Managing Director / CEO</t>
  </si>
  <si>
    <t>9632530–31</t>
  </si>
  <si>
    <t>somoydigital@somoynews.tv</t>
  </si>
  <si>
    <t>Manjurul Islam</t>
  </si>
  <si>
    <t>Bangladesh Pratidin</t>
  </si>
  <si>
    <t>Executive Editor</t>
  </si>
  <si>
    <t>01711-142889</t>
  </si>
  <si>
    <t>bdpratidin@gmail.com</t>
  </si>
  <si>
    <t>Dewan Hanif Mahmud</t>
  </si>
  <si>
    <t>Banik Barta</t>
  </si>
  <si>
    <t>Editor &amp; Publisher, Bani̇k Barta</t>
  </si>
  <si>
    <t>01711-704050</t>
  </si>
  <si>
    <t>news@bonikbarta.com</t>
  </si>
  <si>
    <t>Nazmul Haque</t>
  </si>
  <si>
    <t>Daily Manab Zamin</t>
  </si>
  <si>
    <t>Journalist / News Desk</t>
  </si>
  <si>
    <t>news@emanabzamin.com</t>
  </si>
  <si>
    <t>Shamsul Huda, FCA</t>
  </si>
  <si>
    <t>Daily Naya Diganta</t>
  </si>
  <si>
    <t>Publisher</t>
  </si>
  <si>
    <t>Mahfuz Anam</t>
  </si>
  <si>
    <t>Daily Star</t>
  </si>
  <si>
    <t>Editor &amp; Publisher</t>
  </si>
  <si>
    <t>reporting@thedailystar.net</t>
  </si>
  <si>
    <t>Nayeemul Islam Khan</t>
  </si>
  <si>
    <t>Dainik Amader Shomoy</t>
  </si>
  <si>
    <t>Former Publisher/editor</t>
  </si>
  <si>
    <t>88-02-9666401</t>
  </si>
  <si>
    <t>editor@amadershomoy.com</t>
  </si>
  <si>
    <t>Zafar Sobhan</t>
  </si>
  <si>
    <t>Dhaka Tribune</t>
  </si>
  <si>
    <t>Editor</t>
  </si>
  <si>
    <t>info@dhakatribune.com</t>
  </si>
  <si>
    <t>Shamsul Huq Zahid</t>
  </si>
  <si>
    <t>Financial Express</t>
  </si>
  <si>
    <t>fexpress68@gmail.com</t>
  </si>
  <si>
    <t>Anwar Hossain Manju</t>
  </si>
  <si>
    <t>Ittefaq</t>
  </si>
  <si>
    <t>ittefaq.editor@ittefaq.com</t>
  </si>
  <si>
    <t>Simanta Afzal</t>
  </si>
  <si>
    <t>Janakantha</t>
  </si>
  <si>
    <t>Sub-Editor / Journalist</t>
  </si>
  <si>
    <t>janakanthanews@dailyjanakantha.com</t>
  </si>
  <si>
    <t>Shimul Sultana</t>
  </si>
  <si>
    <t>Kaler Kantha</t>
  </si>
  <si>
    <t>Country Editor</t>
  </si>
  <si>
    <t>media@kalerkantho.com</t>
  </si>
  <si>
    <t>Matiur Rahman</t>
  </si>
  <si>
    <t>Prothom Alo</t>
  </si>
  <si>
    <t>Editor-in-Chief &amp; Publisher</t>
  </si>
  <si>
    <t>880 2-55013430,</t>
  </si>
  <si>
    <t xml:space="preserve">editor@prothomalo.com
</t>
  </si>
  <si>
    <t>Mr. Niskriti Mondal</t>
  </si>
  <si>
    <t>Somokal</t>
  </si>
  <si>
    <t>Primary Contact / Program Coordinator</t>
  </si>
  <si>
    <t>niskriti.mondal@gmail.com</t>
  </si>
  <si>
    <t>Inam Ahmed</t>
  </si>
  <si>
    <t>The Business Standard</t>
  </si>
  <si>
    <t>contact@tbsnews.net</t>
  </si>
  <si>
    <t>Shikder Abir Mahmud (Sam) Jahan</t>
  </si>
  <si>
    <t>Reuters</t>
  </si>
  <si>
    <t>Reuters TV Correspondent</t>
  </si>
  <si>
    <t>sam.jahan@thomsonreuters.com</t>
  </si>
  <si>
    <t>Md. Diljahan Bhuiyan</t>
  </si>
  <si>
    <t>Anower Tannery (Pvt.) Ltd</t>
  </si>
  <si>
    <t>Sr. Vice-Chairman</t>
  </si>
  <si>
    <t>88 01819-239753</t>
  </si>
  <si>
    <t>anowartannery@yahoo.com</t>
  </si>
  <si>
    <t>Syed Sultan Uddin Ahmed</t>
  </si>
  <si>
    <t>Bangladesh Institute of Labour Studies (BILS)</t>
  </si>
  <si>
    <t>Executive Director &amp; Chair, Labour Reform Commission</t>
  </si>
  <si>
    <t>Md Ashiqur Rahman</t>
  </si>
  <si>
    <t>Bashundhara Group</t>
  </si>
  <si>
    <t>Deputy General Manager</t>
  </si>
  <si>
    <t>r@bashundharagroup.com</t>
  </si>
  <si>
    <t>Salman Mahmud</t>
  </si>
  <si>
    <t>Event Planning Organisation (Ananta Events &amp; Entertainment Ltd.)</t>
  </si>
  <si>
    <t>880 1613-340400</t>
  </si>
  <si>
    <t>info@anantabd.net</t>
  </si>
  <si>
    <t>Md. Parvez Hossain</t>
  </si>
  <si>
    <t>Event Planning Organisation- (Fusion Inc.)</t>
  </si>
  <si>
    <t>Contact Person</t>
  </si>
  <si>
    <t>880 1738 937981</t>
  </si>
  <si>
    <t>fusion.events17@gmail.com</t>
  </si>
  <si>
    <t>Ln A.F.M. Maruf Rahaman</t>
  </si>
  <si>
    <t>Event Planning Organisation- (Planners@ Event Management)</t>
  </si>
  <si>
    <t>Founder &amp; CEO</t>
  </si>
  <si>
    <t>880 1717 876585</t>
  </si>
  <si>
    <t>hello@planner.com.bd</t>
  </si>
  <si>
    <t>M. Amirulla</t>
  </si>
  <si>
    <t>H &amp; H Leather Industries</t>
  </si>
  <si>
    <t>Executive Committee Member</t>
  </si>
  <si>
    <t>88 01711-533579</t>
  </si>
  <si>
    <t>hnshoe@hotmail.com</t>
  </si>
  <si>
    <t>Khandokar Mahabubur Rahman</t>
  </si>
  <si>
    <t>Haor Farmers and Fishers Alliance (HFFA)</t>
  </si>
  <si>
    <t>President</t>
  </si>
  <si>
    <t>01755 579107</t>
  </si>
  <si>
    <t>hffa@gmx.com</t>
  </si>
  <si>
    <t>Khondker Ibrahim Khaled</t>
  </si>
  <si>
    <t>National Char Alliance (NCA)</t>
  </si>
  <si>
    <t>880 9639-494444</t>
  </si>
  <si>
    <t>info@unsy.org</t>
  </si>
  <si>
    <t>National Women Farmers &amp; Workers Association (NWFA)</t>
  </si>
  <si>
    <t>880 1718 713906</t>
  </si>
  <si>
    <t>bpsatsbd@gmail.com</t>
  </si>
  <si>
    <t>SMM Rahman</t>
  </si>
  <si>
    <t>Pharmaceuticals Representatives Association (PHAREA)</t>
  </si>
  <si>
    <t>Founder Chairman, Governing Body</t>
  </si>
  <si>
    <t>880 18666 18880</t>
  </si>
  <si>
    <t>chairman@pharea.org</t>
  </si>
  <si>
    <t>Dr Ahsan H. Mansur</t>
  </si>
  <si>
    <t>Policy Research Institute (PRI)</t>
  </si>
  <si>
    <t>ahsan.mansur@pri-bd.org</t>
  </si>
  <si>
    <t>Zubayer Hossen</t>
  </si>
  <si>
    <t>Research and Policy Integration for Development (RAPID)</t>
  </si>
  <si>
    <t>Senior Deputy Director</t>
  </si>
  <si>
    <t>8801754-994469</t>
  </si>
  <si>
    <t>info@rapidbd.org</t>
  </si>
  <si>
    <t>Mohiuddin Ahmed Mahin</t>
  </si>
  <si>
    <t>RMM Leather Industries Ltd.</t>
  </si>
  <si>
    <t>88 01713-066123</t>
  </si>
  <si>
    <t>mahin19@rmm-bd.com</t>
  </si>
  <si>
    <t>Md Nazrul Islam</t>
  </si>
  <si>
    <t>Rural Development &amp; Co-operatives Division (RDC)</t>
  </si>
  <si>
    <t>Secretary, RDCD (former interim)</t>
  </si>
  <si>
    <t>rdcpabna@gmail.com</t>
  </si>
  <si>
    <t>Unnayan Shamannay</t>
  </si>
  <si>
    <t>Secretariat for NCA</t>
  </si>
  <si>
    <t>Host Secretariat (Secretarial Lead)</t>
  </si>
  <si>
    <t>01407-300300</t>
  </si>
  <si>
    <t>Md. Shahjalal Mojumdar</t>
  </si>
  <si>
    <t>Shahjalal Leather Complex Ltd.</t>
  </si>
  <si>
    <t>Treasurer</t>
  </si>
  <si>
    <t>88 01711-526999</t>
  </si>
  <si>
    <t>bgdchairman@yahoo.com</t>
  </si>
  <si>
    <t>Dr Selim Raihan</t>
  </si>
  <si>
    <t>South Asian Network on Economic Modeling (SANEM)</t>
  </si>
  <si>
    <t>880 1911‑957660</t>
  </si>
  <si>
    <t>sanem.conference@gmail.com</t>
  </si>
  <si>
    <t xml:space="preserve">Organization </t>
  </si>
  <si>
    <t>Mr. Ghulam Faruq Hamim</t>
  </si>
  <si>
    <t>Action on Disability and Development Bangladesh (ADD)</t>
  </si>
  <si>
    <t>Bangladesh Programme Team Lead</t>
  </si>
  <si>
    <r>
      <rPr>
        <u/>
        <sz val="10"/>
        <color rgb="FF000000"/>
        <rFont val="Calibri"/>
      </rPr>
      <t>hamim.ghulam.faruq@add- bangladesh.org</t>
    </r>
  </si>
  <si>
    <t>Bodiul Alam</t>
  </si>
  <si>
    <t>Bangladesh Protibandhi Unnayan Sangstha (BPUS)</t>
  </si>
  <si>
    <t>88-01715211956</t>
  </si>
  <si>
    <t xml:space="preserve">bpus123@gmail.com </t>
  </si>
  <si>
    <t>Mr. Jowaherul Islam Mamun</t>
  </si>
  <si>
    <t>Centre for Disability in Development (CDD) Bangladesh</t>
  </si>
  <si>
    <t>Prof. Dr. Mohammad Sohrab Hossain</t>
  </si>
  <si>
    <t>Centre for the Rehabilitation of the Paralyzed (CRP)</t>
  </si>
  <si>
    <t>88 02223371464 - 5</t>
  </si>
  <si>
    <r>
      <rPr>
        <u/>
        <sz val="10"/>
        <color rgb="FF000000"/>
        <rFont val="Calibri"/>
      </rPr>
      <t>contact@crp-bangladesh.org</t>
    </r>
  </si>
  <si>
    <t>Mohammed Zahidur Rahman</t>
  </si>
  <si>
    <t>Christian Blind Mission (CBM)</t>
  </si>
  <si>
    <t>88 02 2222 70707</t>
  </si>
  <si>
    <t>info.bangladesh@cbm-global.org</t>
  </si>
  <si>
    <t>Nasrin Jahan</t>
  </si>
  <si>
    <t>Disabled Child Foundation (DCF)</t>
  </si>
  <si>
    <t>88-0173265775</t>
  </si>
  <si>
    <t>cf05@yahoo.com</t>
  </si>
  <si>
    <t>Ms. Farida Yesmin</t>
  </si>
  <si>
    <t>Disabled Rehabilitation &amp; Research Association (DRRA)</t>
  </si>
  <si>
    <t>88 02 48121282</t>
  </si>
  <si>
    <t>info@drra-bd.org</t>
  </si>
  <si>
    <t>Marjina Ahmed</t>
  </si>
  <si>
    <t>Disabled Welfare Society (DWS)</t>
  </si>
  <si>
    <t>88-01942222999</t>
  </si>
  <si>
    <t>dwsbangladesh@gmail.com</t>
  </si>
  <si>
    <t>Sarder A. Razzak</t>
  </si>
  <si>
    <t>Down Syndrome Society of Bangladesh</t>
  </si>
  <si>
    <t>director@amdabd.org</t>
  </si>
  <si>
    <t>Dr. Rezaul Haque</t>
  </si>
  <si>
    <t>Impact Foundation</t>
  </si>
  <si>
    <t>chairman</t>
  </si>
  <si>
    <r>
      <rPr>
        <u/>
        <sz val="10"/>
        <color rgb="FF000000"/>
        <rFont val="Calibri"/>
      </rPr>
      <t>880241022649-51</t>
    </r>
  </si>
  <si>
    <r>
      <rPr>
        <u/>
        <sz val="10"/>
        <color rgb="FF000000"/>
        <rFont val="Calibri"/>
      </rPr>
      <t>impact@dhaka.net</t>
    </r>
  </si>
  <si>
    <t>Md. Antaz Ali</t>
  </si>
  <si>
    <t>Manikganj Disabled People’s Organization to Development (MDPOD)</t>
  </si>
  <si>
    <t>88-01712078254</t>
  </si>
  <si>
    <t>manikgonjdpod@yahoo.com</t>
  </si>
  <si>
    <t>Sheikh Sana Ullah</t>
  </si>
  <si>
    <t>Narsingdi Disabled Peoples Organization to Development (NDPOD)</t>
  </si>
  <si>
    <t>88-01914807195</t>
  </si>
  <si>
    <t>narsingdhidpodbd@gmail.com</t>
  </si>
  <si>
    <t>Abdul Hie Mondol</t>
  </si>
  <si>
    <t>National Grassroots Disability Organization (NGDO)</t>
  </si>
  <si>
    <t>abdulhie.president.ngdo@gmail.com</t>
  </si>
  <si>
    <t>Md. Litan</t>
  </si>
  <si>
    <t>Narayanganj Sadar Upazila Protibondi Unnayan Parishad (NSUPUP)</t>
  </si>
  <si>
    <t>Kohinoor Azad Moly</t>
  </si>
  <si>
    <t>Organization for Disabled Improvement and Rights (ODIR BD)</t>
  </si>
  <si>
    <t>odirbd@gmail.com</t>
  </si>
  <si>
    <t>Md. Fazlul Kader</t>
  </si>
  <si>
    <t>01716790637 (PA to MD)</t>
  </si>
  <si>
    <t>fazlulkader@gmail.com</t>
  </si>
  <si>
    <t>MD. RIYZ AHMED LITON</t>
  </si>
  <si>
    <t>Seba Foundation</t>
  </si>
  <si>
    <t>88029977-51602</t>
  </si>
  <si>
    <t xml:space="preserve">seba.tangail@yahoo.com </t>
  </si>
  <si>
    <r>
      <rPr>
        <u/>
        <sz val="10"/>
        <color rgb="FF000000"/>
        <rFont val="Calibri"/>
      </rPr>
      <t>Amrita Rejina Rozario</t>
    </r>
  </si>
  <si>
    <t>Sightsavers</t>
  </si>
  <si>
    <t>arozario@sightsavers.org</t>
  </si>
  <si>
    <t>Dr. Md. Shahnewaz Chowdhury</t>
  </si>
  <si>
    <t>Society for the Welfare of the Intellectually Disabled (SWID)</t>
  </si>
  <si>
    <t>88-02-48319438</t>
  </si>
  <si>
    <t>swidbd@gmail.com</t>
  </si>
  <si>
    <t>Mojharul Islam Chowdhury</t>
  </si>
  <si>
    <t>Society of the Deaf and Sign Language (SDSL)</t>
  </si>
  <si>
    <t>sdsl.bangladesh@gmail.com</t>
  </si>
  <si>
    <t>Md Bellal Hossain</t>
  </si>
  <si>
    <t>Spondon, Narsingdi</t>
  </si>
  <si>
    <t>Presedent</t>
  </si>
  <si>
    <r>
      <rPr>
        <u/>
        <sz val="10"/>
        <color rgb="FF000000"/>
        <rFont val="Calibri"/>
      </rPr>
      <t>Spondon.narsingdi@gmail.com</t>
    </r>
  </si>
  <si>
    <t>Jahirul Islam</t>
  </si>
  <si>
    <t>Team Inclusion Bangladesh (TIB)</t>
  </si>
  <si>
    <t>Founder &amp; Executive Director</t>
  </si>
  <si>
    <t>jahir@teaminclusionbd.org</t>
  </si>
  <si>
    <t>Arefin Khan</t>
  </si>
  <si>
    <t>Visually Impaired People's Society (VIPS)</t>
  </si>
  <si>
    <t>Coordinator</t>
  </si>
  <si>
    <t>88-01910543173</t>
  </si>
  <si>
    <t>bvips.bd@gmail.com</t>
  </si>
  <si>
    <t>Dr. Md. Arifur Rahman</t>
  </si>
  <si>
    <t>Young Power in Social Action (YPSA)</t>
  </si>
  <si>
    <t>Founder and Chief Executive</t>
  </si>
  <si>
    <t xml:space="preserve">arif@ypsa.org </t>
  </si>
  <si>
    <t>Bijoy Krishna Debnath</t>
  </si>
  <si>
    <t>জাতীয় প্রততবন্ধী উন্নয়ন ফাউন্ডেশন (JPUF)</t>
  </si>
  <si>
    <t>Managing Director (Additional Secretary) (A.C.)</t>
  </si>
  <si>
    <r>
      <rPr>
        <u/>
        <sz val="10"/>
        <color rgb="FF000000"/>
        <rFont val="Calibri"/>
      </rPr>
      <t>jpuf38@yahoo.com</t>
    </r>
  </si>
  <si>
    <t>Mir Sabbir</t>
  </si>
  <si>
    <t>BBC Bangla</t>
  </si>
  <si>
    <t>Editor, BBC Bangla Service</t>
  </si>
  <si>
    <t>880 2 9130996</t>
  </si>
  <si>
    <t>bengali@bbc.co.uk</t>
  </si>
  <si>
    <t>Sadiq Mahmood</t>
  </si>
  <si>
    <t>Radio Foorti</t>
  </si>
  <si>
    <t>Assistant Manager – Head, IT &amp; Connectivity</t>
  </si>
  <si>
    <t>info@radiofoorti.fm</t>
  </si>
  <si>
    <t>Rafiqul Haque</t>
  </si>
  <si>
    <t>Radio Today 89.6 fm</t>
  </si>
  <si>
    <t>Founder &amp; Managing Director</t>
  </si>
  <si>
    <t>880-2-9820370</t>
  </si>
  <si>
    <t>Info@radiotodaybd.fm</t>
  </si>
  <si>
    <t>UN Radio</t>
  </si>
  <si>
    <t>Communication &amp; Advocacy Officer</t>
  </si>
  <si>
    <t>Mohammad Mofazzal Hosen Pabel</t>
  </si>
  <si>
    <t>Bangladesh Garment Buying House Association</t>
  </si>
  <si>
    <t>president@bgbabd.org</t>
  </si>
  <si>
    <t>Md. Abdul Hamid</t>
  </si>
  <si>
    <t>Sr. Vice President</t>
  </si>
  <si>
    <t>info@bgbabd.org</t>
  </si>
  <si>
    <t>Mohammed Zakir Hossain</t>
  </si>
  <si>
    <t>Secretary General</t>
  </si>
  <si>
    <t>sg@bgbabd.org</t>
  </si>
  <si>
    <t>Md. Emdadul Huque Miazi</t>
  </si>
  <si>
    <t>Joint Secretary General</t>
  </si>
  <si>
    <t>Ms. Kyaw Sein Thay</t>
  </si>
  <si>
    <t>Executive Member</t>
  </si>
  <si>
    <t>dolly@clothsrusbd.com</t>
  </si>
  <si>
    <t>Department</t>
  </si>
  <si>
    <t>University</t>
  </si>
  <si>
    <t>Abdur Noor Tuser</t>
  </si>
  <si>
    <t>Management Studies</t>
  </si>
  <si>
    <t>University of Rajshahi</t>
  </si>
  <si>
    <t>antuser2002@gmail.com</t>
  </si>
  <si>
    <t>Ahanaf Atif Muin</t>
  </si>
  <si>
    <t>Computer Science and Engineering (CSE)</t>
  </si>
  <si>
    <t>United International University (UIU)</t>
  </si>
  <si>
    <t>ahnafatif200229@gmail.com</t>
  </si>
  <si>
    <t>Ahtab Jamil Mahin</t>
  </si>
  <si>
    <t>Department of Political Science</t>
  </si>
  <si>
    <t>University of Dhaka</t>
  </si>
  <si>
    <t>ahtabjamilmahin@gmail.com</t>
  </si>
  <si>
    <t>Alvi Amin Sarker</t>
  </si>
  <si>
    <t>Public Administration</t>
  </si>
  <si>
    <t>Jatiya Kabi Kazi Nazrul Islam University</t>
  </si>
  <si>
    <t>alviaminsarker@gmail.com</t>
  </si>
  <si>
    <t>Aman Ullah</t>
  </si>
  <si>
    <t>University of Barishal</t>
  </si>
  <si>
    <t>amanullah304016@gmail.com</t>
  </si>
  <si>
    <t>Anika Tahsin Hafsa</t>
  </si>
  <si>
    <t>English</t>
  </si>
  <si>
    <t>anikatahsin-15-2020512350@eng.du.ac.bd</t>
  </si>
  <si>
    <t>Arfat Jami</t>
  </si>
  <si>
    <t>Industrial and Production Engineering (IPE) - MPE</t>
  </si>
  <si>
    <t>Islamic University of Technology (IUT)</t>
  </si>
  <si>
    <t>arfatjami@iut-dhaka.edu</t>
  </si>
  <si>
    <t>Debu Das</t>
  </si>
  <si>
    <t>Banking and Insurance</t>
  </si>
  <si>
    <t>Rajshahi University</t>
  </si>
  <si>
    <t>debudas168@gmail.com</t>
  </si>
  <si>
    <t>Durdana Chowdhury</t>
  </si>
  <si>
    <t>Department of Law</t>
  </si>
  <si>
    <t>durdanachy@gmail.com</t>
  </si>
  <si>
    <t>Fahima Raimah</t>
  </si>
  <si>
    <t>Department of Economics</t>
  </si>
  <si>
    <t>Bangladesh University of Professionals (BUP)</t>
  </si>
  <si>
    <t>fahima032002@gmail.com</t>
  </si>
  <si>
    <t>Fariha Alam Piu</t>
  </si>
  <si>
    <t>International Relations</t>
  </si>
  <si>
    <t>farihapiu333@gmail.com</t>
  </si>
  <si>
    <t>Hindol Sarkar Prangon</t>
  </si>
  <si>
    <t>Finance</t>
  </si>
  <si>
    <t>hindolofficial@gmail.com</t>
  </si>
  <si>
    <t>Ifat Sadek Pushpo</t>
  </si>
  <si>
    <t>Marketing</t>
  </si>
  <si>
    <t>ifatpushpo@gmail.com</t>
  </si>
  <si>
    <t>Iftekhar Iqbal</t>
  </si>
  <si>
    <t>Development Studies</t>
  </si>
  <si>
    <t>Khulna University</t>
  </si>
  <si>
    <t>hossainiqbal0618@gmail.com</t>
  </si>
  <si>
    <t>Jumang Chiran</t>
  </si>
  <si>
    <t>jumangchiran84@gmail.com</t>
  </si>
  <si>
    <t>Karina Karim</t>
  </si>
  <si>
    <t>Institute of Nutrition and Food Science</t>
  </si>
  <si>
    <t>karinakarim22@gmail.com</t>
  </si>
  <si>
    <t>Kazi Silia Bashar</t>
  </si>
  <si>
    <t>siliabashar29@gmail.com</t>
  </si>
  <si>
    <t>Mahbuba Alam</t>
  </si>
  <si>
    <t>Institute of Disaster Management &amp; Vulnerability Studies</t>
  </si>
  <si>
    <t>mahbubaalam101@gmail.com</t>
  </si>
  <si>
    <t>Mahreen Zaman</t>
  </si>
  <si>
    <t>Mechanical and Production Engineering</t>
  </si>
  <si>
    <t>Islamic University of Technology</t>
  </si>
  <si>
    <t>mahreenzaman@iut-dhaka.edu</t>
  </si>
  <si>
    <t>Maria Aaka</t>
  </si>
  <si>
    <t>Bangladesh University of Professionals</t>
  </si>
  <si>
    <t>mariaaaka6246@gmail.com</t>
  </si>
  <si>
    <t>MD Ibrahim Hossain Niloy</t>
  </si>
  <si>
    <t>BBA in Management Studies</t>
  </si>
  <si>
    <t>muhammadibrahimhossain31@gmail.com</t>
  </si>
  <si>
    <t>Md. Akhlakul Islam Faim</t>
  </si>
  <si>
    <t>Textile Engineering</t>
  </si>
  <si>
    <t>Khulna University of Engineering and Technology</t>
  </si>
  <si>
    <t>faim2221054@stud.kuet.ac.bd</t>
  </si>
  <si>
    <t>Najla Saleh Mahmud Nubah</t>
  </si>
  <si>
    <t>Environmental Science</t>
  </si>
  <si>
    <t>m.najla.nubah@gmail.com</t>
  </si>
  <si>
    <t>Nivrita Munib</t>
  </si>
  <si>
    <t>Software Engineering</t>
  </si>
  <si>
    <t>Shahjalal University of Science and Technology</t>
  </si>
  <si>
    <t>nivritamunib357@gmail.com</t>
  </si>
  <si>
    <t>Onirban Saha</t>
  </si>
  <si>
    <t>Agriculture</t>
  </si>
  <si>
    <t>Patuakhali Science and Technology University</t>
  </si>
  <si>
    <t>saha.onirban@gmail.com</t>
  </si>
  <si>
    <t>Parizad Ali Khan</t>
  </si>
  <si>
    <t>alikhan.parizad@gmail.com</t>
  </si>
  <si>
    <t>Pranto Kundu</t>
  </si>
  <si>
    <t>Geography and Environment</t>
  </si>
  <si>
    <t>Jagannath University</t>
  </si>
  <si>
    <t>pkpranto7777@gmail.com</t>
  </si>
  <si>
    <t>Sabrina Afrin Anny</t>
  </si>
  <si>
    <t>BBA General</t>
  </si>
  <si>
    <t>Army IBA, Savar</t>
  </si>
  <si>
    <t>sabreenaanny@gmail.com</t>
  </si>
  <si>
    <t>Sadat Noor</t>
  </si>
  <si>
    <t>Accounting &amp; Information Systems</t>
  </si>
  <si>
    <t>Jahangirnagar University</t>
  </si>
  <si>
    <t>sadatnoor555@gmail.com</t>
  </si>
  <si>
    <t>Sadiya Rahman Faiza</t>
  </si>
  <si>
    <t>Biochemistry and Molecular Biology</t>
  </si>
  <si>
    <t>University of Chittagong</t>
  </si>
  <si>
    <t>sadiyarahman03@gmail.com</t>
  </si>
  <si>
    <t>Shah Md. Sahib Raiyan</t>
  </si>
  <si>
    <t>Bachelor of Business Administration</t>
  </si>
  <si>
    <t>raiyansahib17@gmail.com</t>
  </si>
  <si>
    <t>Shahriar Mahmud Siddiquee</t>
  </si>
  <si>
    <t>pidim007@gmail.com</t>
  </si>
  <si>
    <t>Shamael Tariba Hossain</t>
  </si>
  <si>
    <t>Economics</t>
  </si>
  <si>
    <t>North South University</t>
  </si>
  <si>
    <t>shamaeltariba03@gmail.com</t>
  </si>
  <si>
    <t>Sheikh Nomun Islam</t>
  </si>
  <si>
    <t>Mawlana Bhashani Science and Technology University</t>
  </si>
  <si>
    <t>nomunsheikh.edu@gmail.com</t>
  </si>
  <si>
    <t>Tanjim Maliha</t>
  </si>
  <si>
    <t>Law</t>
  </si>
  <si>
    <t>East West University</t>
  </si>
  <si>
    <t>tanjimmaliha52@gmail.com</t>
  </si>
  <si>
    <t>Tarif Chowdhury</t>
  </si>
  <si>
    <t>Electrical and Electronics Engineering</t>
  </si>
  <si>
    <t>Brac University</t>
  </si>
  <si>
    <t>tarif.chowdhury14@gmail.com</t>
  </si>
  <si>
    <t>Tasnia Tasnim Hossain</t>
  </si>
  <si>
    <t>BUP</t>
  </si>
  <si>
    <t>hossaintasnia08@gmail.com</t>
  </si>
  <si>
    <t>Thasnova Sharmin</t>
  </si>
  <si>
    <t>Biochemistry &amp; Biotechnology</t>
  </si>
  <si>
    <t>University of science and technology Chittagong</t>
  </si>
  <si>
    <t>tashnovadiha17@gmail.com</t>
  </si>
  <si>
    <t>Zaid Ekram</t>
  </si>
  <si>
    <t>zaidek51@gmail.com</t>
  </si>
  <si>
    <t>Zico Chakma</t>
  </si>
  <si>
    <t>Communication and Journalism</t>
  </si>
  <si>
    <t>zicochakma221@gmail.com</t>
  </si>
  <si>
    <t>Dr Jiaoqun Shi</t>
  </si>
  <si>
    <t>Food and Agriculture Organization</t>
  </si>
  <si>
    <t>FAO Representative</t>
  </si>
  <si>
    <t>Jiaoqun.shi@fao.o rg</t>
  </si>
  <si>
    <t>Tuomo Poutiainen</t>
  </si>
  <si>
    <t>International Labour Organization (ILO)</t>
  </si>
  <si>
    <t>poutiainen@ilo.org</t>
  </si>
  <si>
    <t>Dr. Saima Khan</t>
  </si>
  <si>
    <t>UNAIDS</t>
  </si>
  <si>
    <t xml:space="preserve">Country Director </t>
  </si>
  <si>
    <t>KhanS@unaids.org</t>
  </si>
  <si>
    <t>Jesmul Hasan</t>
  </si>
  <si>
    <t>UNCDF</t>
  </si>
  <si>
    <t>Country Relationship Manager</t>
  </si>
  <si>
    <t>jesmul.hasan@uncdf.org</t>
  </si>
  <si>
    <t>Stefan Liller</t>
  </si>
  <si>
    <t>UNDP</t>
  </si>
  <si>
    <t>Resident Representative</t>
  </si>
  <si>
    <t>stefan.liller@undp.org</t>
  </si>
  <si>
    <t>Mr. Sheikh Abdur Rashid</t>
  </si>
  <si>
    <t>UNESCO</t>
  </si>
  <si>
    <t>Representative to UNESCO Executive Board</t>
  </si>
  <si>
    <t>natcom.bd@natcom.unesco.org</t>
  </si>
  <si>
    <t>Johannes van der Klaauw</t>
  </si>
  <si>
    <t>UNHCR</t>
  </si>
  <si>
    <t>Representative (UNHCR, Dhaka office)</t>
  </si>
  <si>
    <t>vanderkl@unhcr.org</t>
  </si>
  <si>
    <t>Rana Flowers</t>
  </si>
  <si>
    <t>UNICEF</t>
  </si>
  <si>
    <t>Country Representative</t>
  </si>
  <si>
    <t>bgd-info@unicef.org</t>
  </si>
  <si>
    <t>Kristine Blokhus</t>
  </si>
  <si>
    <t>United Nations Population Fund (UNFPA)</t>
  </si>
  <si>
    <t>blokhus@unfpa.org</t>
  </si>
  <si>
    <t>Gitanjali Singh</t>
  </si>
  <si>
    <t>UNWOMEN</t>
  </si>
  <si>
    <t>gitanjali.singh@unwomen.org</t>
  </si>
  <si>
    <t>Dr.Ahmed Jamsheed Mohamed</t>
  </si>
  <si>
    <t>WHO</t>
  </si>
  <si>
    <t>WHO Representative</t>
  </si>
  <si>
    <t>sebanregistry@who.int</t>
  </si>
  <si>
    <t>Domenico Scalpelli</t>
  </si>
  <si>
    <t>World Food Programme (WFP)</t>
  </si>
  <si>
    <t xml:space="preserve">WFP Representative </t>
  </si>
  <si>
    <t>domenico.scalpelli@wfp.org</t>
  </si>
  <si>
    <t>Project Managers</t>
  </si>
  <si>
    <t>A K M Azad Rahman</t>
  </si>
  <si>
    <t>azad.rahman@undp.org</t>
  </si>
  <si>
    <t>Marina Shawkat Ali</t>
  </si>
  <si>
    <t>National Project Manager</t>
  </si>
  <si>
    <t>marina.ali@undp.org</t>
  </si>
  <si>
    <t>Yugesh Pradhanang</t>
  </si>
  <si>
    <t>yugesh.pradhanang@undp.org</t>
  </si>
  <si>
    <t>Mahmudul Hasan</t>
  </si>
  <si>
    <t>mahmudul.hasan@undp.org</t>
  </si>
  <si>
    <t>Faisal Bin Majid</t>
  </si>
  <si>
    <t>Research Analyst</t>
  </si>
  <si>
    <t>0 1989091085</t>
  </si>
  <si>
    <t>faisal.majid@undp.org</t>
  </si>
  <si>
    <t>Md Mazedul Islam</t>
  </si>
  <si>
    <t>mazedul.islam@undp.org</t>
  </si>
  <si>
    <t>Muzammel Mohammed Hoque</t>
  </si>
  <si>
    <t>muzammel.hoque@undp.org</t>
  </si>
  <si>
    <t>Azizul Haque Sarder</t>
  </si>
  <si>
    <t>azizul.sarder@undp.org</t>
  </si>
  <si>
    <t>Jyotish Talukdar</t>
  </si>
  <si>
    <t>Program Specialist</t>
  </si>
  <si>
    <t>jyotish.talukdar@undp.org</t>
  </si>
  <si>
    <t>Md Abdul Hannan</t>
  </si>
  <si>
    <t>880 1712538336</t>
  </si>
  <si>
    <t>md.abdul.hannan@undp.org</t>
  </si>
  <si>
    <t>Apurba Swatee Mahboob</t>
  </si>
  <si>
    <t>Project Analyst</t>
  </si>
  <si>
    <t>880 1622837796</t>
  </si>
  <si>
    <t>apurba.mahboob@undp.org</t>
  </si>
  <si>
    <t>Farzana Rahman</t>
  </si>
  <si>
    <t>Programme Officer - Climate Finance</t>
  </si>
  <si>
    <t>farzana.rahman@undp.org</t>
  </si>
  <si>
    <t>Mobarak Hossain Sajid</t>
  </si>
  <si>
    <t>mobarak.sajid@undp.org</t>
  </si>
  <si>
    <t>Bablu Kumer Barua</t>
  </si>
  <si>
    <t>880 1712606703</t>
  </si>
  <si>
    <t>bablu.kumer.barua@undp.org</t>
  </si>
  <si>
    <t>Bibhash Chakraborty</t>
  </si>
  <si>
    <t>National Project Coordinator</t>
  </si>
  <si>
    <t>880 1713011118</t>
  </si>
  <si>
    <t>bibhash.chakraborty@undp.org</t>
  </si>
  <si>
    <t>Obaidul Islam Munna</t>
  </si>
  <si>
    <t>Disaster Risk Reduction Analyst</t>
  </si>
  <si>
    <t>obaidul.islam.munna@undp.org</t>
  </si>
  <si>
    <t>Monirul Hoque</t>
  </si>
  <si>
    <t>National Programme Officer</t>
  </si>
  <si>
    <t>monirul.hoque@undp.org</t>
  </si>
  <si>
    <t>Deepak K C</t>
  </si>
  <si>
    <t>Project Development Specialist</t>
  </si>
  <si>
    <t>880 1847327212</t>
  </si>
  <si>
    <t>deepak.k.c@undp.org</t>
  </si>
  <si>
    <t>Imtiaz Shahed</t>
  </si>
  <si>
    <t>880 1712944386</t>
  </si>
  <si>
    <t>imtiaz.shahed@undp.org</t>
  </si>
  <si>
    <t>Sayeeda Afrose</t>
  </si>
  <si>
    <t>880 1719104844</t>
  </si>
  <si>
    <t>sayeeda.afrose@undp.org</t>
  </si>
  <si>
    <t>Ashish Kumar Bakshi</t>
  </si>
  <si>
    <t>ashish.kumar.bakshi@undp.org</t>
  </si>
  <si>
    <t>Maha Emier</t>
  </si>
  <si>
    <t>International Project Manager</t>
  </si>
  <si>
    <t>maha.emier@undp.org</t>
  </si>
  <si>
    <t>DG Cluster</t>
  </si>
  <si>
    <t>Anowarul Haq</t>
  </si>
  <si>
    <t>Assistant Resident Representative</t>
  </si>
  <si>
    <t>anowarul.haq@undp.org</t>
  </si>
  <si>
    <t>Resiliance Cluster</t>
  </si>
  <si>
    <t>Sarder M Asaduzzaman</t>
  </si>
  <si>
    <t>sarder.asaduzzaman@undp.org</t>
  </si>
  <si>
    <t>Partnership</t>
  </si>
  <si>
    <t>Head, Programme Management and Partnership Support</t>
  </si>
  <si>
    <t>Operation</t>
  </si>
  <si>
    <t>Vardon Hoca</t>
  </si>
  <si>
    <t>Senior Operations Manager</t>
  </si>
  <si>
    <t>vardon.hoca@undp.org</t>
  </si>
  <si>
    <t>Mohammad Mustafizur Rahaman</t>
  </si>
  <si>
    <t>Finance and Admin Analyst</t>
  </si>
  <si>
    <t>mohammad.rahaman@undp.org</t>
  </si>
  <si>
    <t>Tamanna Hoq Riti</t>
  </si>
  <si>
    <t>Ain o Salish Kendra (ASK)</t>
  </si>
  <si>
    <t>Coordinator, Human Rights Forum Bangladesh (ASK)</t>
  </si>
  <si>
    <t>mia@askbd.org</t>
  </si>
  <si>
    <t>Dr. Fauzia Moslem</t>
  </si>
  <si>
    <t>Bangladesh Mahila Parishad (BMP)</t>
  </si>
  <si>
    <t>President (Central Committee)</t>
  </si>
  <si>
    <t>Info@mahilaparishad.org</t>
  </si>
  <si>
    <t>Advocate Zakia Anarkali</t>
  </si>
  <si>
    <t>Bangladesh National Women Lawyers’ Association (BNWLA)</t>
  </si>
  <si>
    <t>Vice President</t>
  </si>
  <si>
    <t>zf.borna@gmail.com</t>
  </si>
  <si>
    <t>Rehana Samdani</t>
  </si>
  <si>
    <t>Nari Pokkho</t>
  </si>
  <si>
    <t>Chair-person, Nari Pokkho</t>
  </si>
  <si>
    <t>naripokkho@gmail.com</t>
  </si>
  <si>
    <t>Naaz Farhana Ahmed</t>
  </si>
  <si>
    <t>Women Chamber of Commerce (WCCI)</t>
  </si>
  <si>
    <t>01819-217618</t>
  </si>
  <si>
    <t>naazfarhana@yahoo.com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</si>
</sst>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  <scheme val="minor"/>
    </font>
    <font>
      <b/>
      <sz val="10"/>
      <color theme="1"/>
      <name val="Calibri"/>
    </font>
    <font>
      <sz val="10"/>
      <color rgb="FF000000"/>
      <name val="Calibri"/>
    </font>
    <font>
      <b/>
      <sz val="11"/>
      <color rgb="FF000000"/>
      <name val="Calibri"/>
    </font>
    <font>
      <b/>
      <sz val="11"/>
      <color theme="1"/>
      <name val="Arial"/>
      <scheme val="minor"/>
    </font>
    <font>
      <sz val="10"/>
      <color theme="1"/>
      <name val="Arial"/>
      <scheme val="minor"/>
    </font>
    <font>
      <b/>
      <sz val="11"/>
      <color theme="1"/>
      <name val="Calibri"/>
    </font>
    <font>
      <b/>
      <sz val="15"/>
      <color theme="1"/>
      <name val="Calibri"/>
    </font>
    <font>
      <sz val="10"/>
      <color theme="1"/>
      <name val="Calibri"/>
    </font>
    <font>
      <sz val="10"/>
      <color rgb="FF000000"/>
      <name val="'Times New Roman'"/>
    </font>
    <font>
      <sz val="10"/>
      <color rgb="FF545454"/>
      <name val="Arial"/>
    </font>
    <font>
      <b/>
      <sz val="10"/>
      <color theme="1"/>
      <name val="Arial"/>
      <scheme val="minor"/>
    </font>
    <font>
      <b/>
      <sz val="14"/>
      <color theme="1"/>
      <name val="Arial"/>
      <scheme val="minor"/>
    </font>
    <font>
      <b/>
      <sz val="10"/>
      <color rgb="FF000000"/>
      <name val="Calibri"/>
    </font>
    <font>
      <u/>
      <sz val="10"/>
      <color rgb="FF000000"/>
      <name val="Calibri"/>
    </font>
    <font>
      <sz val="12"/>
      <color rgb="FF000000"/>
      <name val="&quot;Times New Roman&quot;"/>
    </font>
    <font>
      <sz val="10"/>
      <color rgb="FF000000"/>
      <name val="Calibri"/>
    </font>
    <font>
      <sz val="10"/>
      <color rgb="FF626A70"/>
      <name val="Lato"/>
    </font>
    <font>
      <u/>
      <sz val="10"/>
      <color rgb="FF000000"/>
      <name val="Calibri"/>
    </font>
    <font>
      <u/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0"/>
      <color rgb="FF000000"/>
      <name val="Calibri"/>
    </font>
    <font>
      <b/>
      <sz val="15"/>
      <color theme="1"/>
      <name val="Arial"/>
      <scheme val="minor"/>
    </font>
    <font>
      <b/>
      <sz val="15"/>
      <color rgb="FF000000"/>
      <name val="Calibri"/>
    </font>
    <font>
      <sz val="10"/>
      <color rgb="FF000000"/>
      <name val="Arial"/>
    </font>
    <font>
      <b/>
      <sz val="10"/>
      <color theme="1"/>
      <name val="Calibri"/>
    </font>
    <font>
      <sz val="9"/>
      <color rgb="FF000000"/>
      <name val="Calibri"/>
    </font>
    <font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6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17" fillId="4" borderId="0" xfId="0" applyFont="1" applyFill="1"/>
    <xf numFmtId="0" fontId="16" fillId="2" borderId="0" xfId="0" applyFont="1" applyFill="1" applyAlignment="1">
      <alignment horizontal="left"/>
    </xf>
    <xf numFmtId="0" fontId="2" fillId="2" borderId="0" xfId="0" applyFont="1" applyFill="1"/>
    <xf numFmtId="0" fontId="2" fillId="0" borderId="2" xfId="0" applyFont="1" applyBorder="1" applyAlignment="1">
      <alignment horizontal="left" vertical="top" wrapText="1"/>
    </xf>
    <xf numFmtId="0" fontId="13" fillId="5" borderId="0" xfId="0" applyFont="1" applyFill="1" applyAlignment="1">
      <alignment horizontal="left" wrapText="1"/>
    </xf>
    <xf numFmtId="0" fontId="18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13" fillId="5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0" fontId="22" fillId="2" borderId="0" xfId="0" applyFont="1" applyFill="1"/>
    <xf numFmtId="0" fontId="23" fillId="0" borderId="0" xfId="0" applyFont="1"/>
    <xf numFmtId="0" fontId="13" fillId="2" borderId="0" xfId="0" applyFont="1" applyFill="1" applyAlignment="1">
      <alignment horizontal="left"/>
    </xf>
    <xf numFmtId="0" fontId="8" fillId="0" borderId="0" xfId="0" applyFont="1"/>
    <xf numFmtId="0" fontId="24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26" fillId="0" borderId="0" xfId="0" applyFont="1"/>
    <xf numFmtId="0" fontId="25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0" fontId="2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7" fillId="2" borderId="0" xfId="0" applyFont="1" applyFill="1"/>
    <xf numFmtId="0" fontId="21" fillId="2" borderId="0" xfId="0" applyFont="1" applyFill="1"/>
    <xf numFmtId="0" fontId="28" fillId="0" borderId="0" xfId="0" applyFont="1"/>
    <xf numFmtId="0" fontId="29" fillId="4" borderId="0" xfId="0" applyFont="1" applyFill="1" applyAlignment="1">
      <alignment horizontal="left" wrapText="1"/>
    </xf>
    <xf numFmtId="0" fontId="30" fillId="0" borderId="0" xfId="0" applyFont="1" applyAlignment="1">
      <alignment wrapText="1"/>
    </xf>
    <xf numFmtId="0" fontId="30" fillId="0" borderId="0" xfId="0" applyFont="1"/>
    <xf numFmtId="0" fontId="29" fillId="2" borderId="0" xfId="0" applyFont="1" applyFill="1" applyAlignment="1">
      <alignment horizontal="left" wrapText="1"/>
    </xf>
    <xf numFmtId="0" fontId="29" fillId="2" borderId="0" xfId="0" applyFont="1" applyFill="1" applyAlignment="1">
      <alignment wrapText="1"/>
    </xf>
    <xf numFmtId="0" fontId="29" fillId="2" borderId="0" xfId="0" applyFont="1" applyFill="1"/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" fontId="2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 wrapText="1"/>
    </xf>
    <xf numFmtId="1" fontId="11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top"/>
    </xf>
    <xf numFmtId="1" fontId="2" fillId="0" borderId="0" xfId="0" applyNumberFormat="1" applyFont="1" applyAlignment="1">
      <alignment horizontal="center" wrapText="1"/>
    </xf>
    <xf numFmtId="1" fontId="19" fillId="2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16" fillId="4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49" fontId="21" fillId="0" borderId="0" xfId="0" applyNumberFormat="1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1" fontId="21" fillId="2" borderId="0" xfId="0" applyNumberFormat="1" applyFont="1" applyFill="1" applyAlignment="1">
      <alignment horizontal="center"/>
    </xf>
    <xf numFmtId="1" fontId="29" fillId="4" borderId="0" xfId="0" applyNumberFormat="1" applyFont="1" applyFill="1" applyAlignment="1">
      <alignment horizontal="center" wrapText="1"/>
    </xf>
    <xf numFmtId="1" fontId="29" fillId="2" borderId="0" xfId="0" applyNumberFormat="1" applyFont="1" applyFill="1" applyAlignment="1">
      <alignment horizontal="center" wrapText="1"/>
    </xf>
    <xf numFmtId="1" fontId="30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13" fillId="0" borderId="0" xfId="0" applyFont="1" applyAlignment="1">
      <alignment horizontal="left" wrapText="1"/>
    </xf>
    <xf numFmtId="0" fontId="0" fillId="0" borderId="0" xfId="0"/>
    <xf numFmtId="0" fontId="13" fillId="2" borderId="0" xfId="0" applyFont="1" applyFill="1"/>
    <xf numFmtId="0" fontId="2" fillId="4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12" fillId="0" borderId="0" xfId="0" applyFont="1" applyAlignment="1">
      <alignment wrapText="1"/>
    </xf>
    <xf numFmtId="0" fontId="20" fillId="0" borderId="0" xfId="0" applyFont="1"/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sp@bangabhaban.gov.bd" TargetMode="External"/><Relationship Id="rId18" Type="http://schemas.openxmlformats.org/officeDocument/2006/relationships/hyperlink" Target="mailto:lgsecretary@lgd.gov.bd" TargetMode="External"/><Relationship Id="rId26" Type="http://schemas.openxmlformats.org/officeDocument/2006/relationships/hyperlink" Target="mailto:admin2@mofood.gov.bd" TargetMode="External"/><Relationship Id="rId39" Type="http://schemas.openxmlformats.org/officeDocument/2006/relationships/hyperlink" Target="mailto:secretary@mole.gov.bd" TargetMode="External"/><Relationship Id="rId21" Type="http://schemas.openxmlformats.org/officeDocument/2006/relationships/hyperlink" Target="mailto:wing1@mod.gov.bd" TargetMode="External"/><Relationship Id="rId34" Type="http://schemas.openxmlformats.org/officeDocument/2006/relationships/hyperlink" Target="mailto:secretary@molwa.gov.bd" TargetMode="External"/><Relationship Id="rId42" Type="http://schemas.openxmlformats.org/officeDocument/2006/relationships/hyperlink" Target="mailto:jsadmin@mole.gov.bd" TargetMode="External"/><Relationship Id="rId47" Type="http://schemas.openxmlformats.org/officeDocument/2006/relationships/hyperlink" Target="mailto:ba.wing@ictd.gov.bd" TargetMode="External"/><Relationship Id="rId50" Type="http://schemas.openxmlformats.org/officeDocument/2006/relationships/hyperlink" Target="mailto:addl.sec@moi.gov.bd" TargetMode="External"/><Relationship Id="rId55" Type="http://schemas.openxmlformats.org/officeDocument/2006/relationships/hyperlink" Target="mailto:secretary@mohpw.gov.bd" TargetMode="External"/><Relationship Id="rId7" Type="http://schemas.openxmlformats.org/officeDocument/2006/relationships/hyperlink" Target="mailto:lawwing@mopa.gov.bd" TargetMode="External"/><Relationship Id="rId12" Type="http://schemas.openxmlformats.org/officeDocument/2006/relationships/hyperlink" Target="mailto:adgdpe@gmail.com" TargetMode="External"/><Relationship Id="rId17" Type="http://schemas.openxmlformats.org/officeDocument/2006/relationships/hyperlink" Target="mailto:secretary@mohpw.gov.bd" TargetMode="External"/><Relationship Id="rId25" Type="http://schemas.openxmlformats.org/officeDocument/2006/relationships/hyperlink" Target="mailto:addlsecretary@mofood.gov.bd" TargetMode="External"/><Relationship Id="rId33" Type="http://schemas.openxmlformats.org/officeDocument/2006/relationships/hyperlink" Target="mailto:bc.immi1@ssd.gov.bd" TargetMode="External"/><Relationship Id="rId38" Type="http://schemas.openxmlformats.org/officeDocument/2006/relationships/hyperlink" Target="mailto:f.hossen77@gmail.com" TargetMode="External"/><Relationship Id="rId46" Type="http://schemas.openxmlformats.org/officeDocument/2006/relationships/hyperlink" Target="mailto:admin.br@ictd.gov.bd" TargetMode="External"/><Relationship Id="rId2" Type="http://schemas.openxmlformats.org/officeDocument/2006/relationships/hyperlink" Target="mailto:addl.admin@mos.gov.bd" TargetMode="External"/><Relationship Id="rId16" Type="http://schemas.openxmlformats.org/officeDocument/2006/relationships/hyperlink" Target="mailto:j.secretary@bangabhaban.gov.bd" TargetMode="External"/><Relationship Id="rId20" Type="http://schemas.openxmlformats.org/officeDocument/2006/relationships/hyperlink" Target="mailto:secretary@mod.gov.bd" TargetMode="External"/><Relationship Id="rId29" Type="http://schemas.openxmlformats.org/officeDocument/2006/relationships/hyperlink" Target="mailto:wc.af@ssd.gov.bd" TargetMode="External"/><Relationship Id="rId41" Type="http://schemas.openxmlformats.org/officeDocument/2006/relationships/hyperlink" Target="mailto:addsecretary@mole.gov.bd" TargetMode="External"/><Relationship Id="rId54" Type="http://schemas.openxmlformats.org/officeDocument/2006/relationships/hyperlink" Target="mailto:shafiqul.haidar@modmr.gov.bd" TargetMode="External"/><Relationship Id="rId1" Type="http://schemas.openxmlformats.org/officeDocument/2006/relationships/hyperlink" Target="mailto:secretary@lawjusticediv.gov.bd" TargetMode="External"/><Relationship Id="rId6" Type="http://schemas.openxmlformats.org/officeDocument/2006/relationships/hyperlink" Target="mailto:addlwing@mopa.gov.bd" TargetMode="External"/><Relationship Id="rId11" Type="http://schemas.openxmlformats.org/officeDocument/2006/relationships/hyperlink" Target="mailto:dirimd@dpe.gov.bd" TargetMode="External"/><Relationship Id="rId24" Type="http://schemas.openxmlformats.org/officeDocument/2006/relationships/hyperlink" Target="mailto:secretary@mofood.gov.bd" TargetMode="External"/><Relationship Id="rId32" Type="http://schemas.openxmlformats.org/officeDocument/2006/relationships/hyperlink" Target="mailto:bc.admin@ssd.gov.bd" TargetMode="External"/><Relationship Id="rId37" Type="http://schemas.openxmlformats.org/officeDocument/2006/relationships/hyperlink" Target="mailto:dswelfare1@molwa.gov.bd" TargetMode="External"/><Relationship Id="rId40" Type="http://schemas.openxmlformats.org/officeDocument/2006/relationships/hyperlink" Target="mailto:addsecadmin@mole.gov.bd" TargetMode="External"/><Relationship Id="rId45" Type="http://schemas.openxmlformats.org/officeDocument/2006/relationships/hyperlink" Target="mailto:admin.wing@ictd.gov.bd" TargetMode="External"/><Relationship Id="rId53" Type="http://schemas.openxmlformats.org/officeDocument/2006/relationships/hyperlink" Target="mailto:ds.masscom@moi.gov.bd" TargetMode="External"/><Relationship Id="rId5" Type="http://schemas.openxmlformats.org/officeDocument/2006/relationships/hyperlink" Target="mailto:adgop@railway.gov.bd" TargetMode="External"/><Relationship Id="rId15" Type="http://schemas.openxmlformats.org/officeDocument/2006/relationships/hyperlink" Target="mailto:secretary@bangabhaban.gov.bd" TargetMode="External"/><Relationship Id="rId23" Type="http://schemas.openxmlformats.org/officeDocument/2006/relationships/hyperlink" Target="mailto:wing2@mod.gov.bd" TargetMode="External"/><Relationship Id="rId28" Type="http://schemas.openxmlformats.org/officeDocument/2006/relationships/hyperlink" Target="mailto:adminwing@mhapsd.gov.bd" TargetMode="External"/><Relationship Id="rId36" Type="http://schemas.openxmlformats.org/officeDocument/2006/relationships/hyperlink" Target="mailto:jsadmin@molwa.gov.bd" TargetMode="External"/><Relationship Id="rId49" Type="http://schemas.openxmlformats.org/officeDocument/2006/relationships/hyperlink" Target="mailto:secretary@moi.gov.bd" TargetMode="External"/><Relationship Id="rId57" Type="http://schemas.openxmlformats.org/officeDocument/2006/relationships/hyperlink" Target="mailto:admin17@mohpw.gov.bd" TargetMode="External"/><Relationship Id="rId10" Type="http://schemas.openxmlformats.org/officeDocument/2006/relationships/hyperlink" Target="mailto:dirprocurementdpe@gmail.com" TargetMode="External"/><Relationship Id="rId19" Type="http://schemas.openxmlformats.org/officeDocument/2006/relationships/hyperlink" Target="mailto:urbandev2@lgd.gov.bd" TargetMode="External"/><Relationship Id="rId31" Type="http://schemas.openxmlformats.org/officeDocument/2006/relationships/hyperlink" Target="mailto:budgetbr@mhapsd.gov.bd" TargetMode="External"/><Relationship Id="rId44" Type="http://schemas.openxmlformats.org/officeDocument/2006/relationships/hyperlink" Target="mailto:secretary@ictd.gov.bd" TargetMode="External"/><Relationship Id="rId52" Type="http://schemas.openxmlformats.org/officeDocument/2006/relationships/hyperlink" Target="mailto:js.press@moi.gov.bd" TargetMode="External"/><Relationship Id="rId4" Type="http://schemas.openxmlformats.org/officeDocument/2006/relationships/hyperlink" Target="mailto:adgrs@railway.gov.bd" TargetMode="External"/><Relationship Id="rId9" Type="http://schemas.openxmlformats.org/officeDocument/2006/relationships/hyperlink" Target="mailto:dispwing@mopa.gov.bd" TargetMode="External"/><Relationship Id="rId14" Type="http://schemas.openxmlformats.org/officeDocument/2006/relationships/hyperlink" Target="mailto:js@bangabhaban.gov.bd" TargetMode="External"/><Relationship Id="rId22" Type="http://schemas.openxmlformats.org/officeDocument/2006/relationships/hyperlink" Target="mailto:branch4@mod.gov.bd" TargetMode="External"/><Relationship Id="rId27" Type="http://schemas.openxmlformats.org/officeDocument/2006/relationships/hyperlink" Target="mailto:jsadmin1@mofood.gov.bd" TargetMode="External"/><Relationship Id="rId30" Type="http://schemas.openxmlformats.org/officeDocument/2006/relationships/hyperlink" Target="mailto:adminbr@mhapsd.gov.bd" TargetMode="External"/><Relationship Id="rId35" Type="http://schemas.openxmlformats.org/officeDocument/2006/relationships/hyperlink" Target="mailto:addsecryadmin@molwa.gov.bd" TargetMode="External"/><Relationship Id="rId43" Type="http://schemas.openxmlformats.org/officeDocument/2006/relationships/hyperlink" Target="mailto:jsbudget@mole.gov.bd" TargetMode="External"/><Relationship Id="rId48" Type="http://schemas.openxmlformats.org/officeDocument/2006/relationships/hyperlink" Target="mailto:pd.wing@ictd.gov.bd" TargetMode="External"/><Relationship Id="rId56" Type="http://schemas.openxmlformats.org/officeDocument/2006/relationships/hyperlink" Target="mailto:addlsecadmin1@mohpw.gov.bd" TargetMode="External"/><Relationship Id="rId8" Type="http://schemas.openxmlformats.org/officeDocument/2006/relationships/hyperlink" Target="mailto:omwing@mopa.gov.bd" TargetMode="External"/><Relationship Id="rId51" Type="http://schemas.openxmlformats.org/officeDocument/2006/relationships/hyperlink" Target="mailto:js.admin@moi.gov.bd" TargetMode="External"/><Relationship Id="rId3" Type="http://schemas.openxmlformats.org/officeDocument/2006/relationships/hyperlink" Target="mailto:adgi@railway.gov.b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sca_esv=4d1e52ecd0f51357&amp;cs=0&amp;sxsrf=AE3TifNHvJMB8MI6AN6nvplibmU16B8G4g:1753552342751&amp;q=city+insurance&amp;stick=H4sIAAAAAAAAAI2SMW_TQBTHCbhVSGmRTpSqqgRWBd1QfHHj-hYG0ggFpZUqZWEKV_ucnOs7O76j9XljY-Yb0E_AxkDHjnwA1JXNI0x0qhPa-mgX1v-99_6__3tXh-s197z2fBAnZo-L9ynmHjG9mCWYUyJMys1XmI8i7BMxPr9bH3Z3B73B2-EXo1YYDxuLzVETwjFsZ4plrqY4SlhwM7tRg_hhpfgZCizupYXx8lLxnLTlhEKCF5WnuYsljTmONLzODE-ZfcqoJH410oNH48xub2omfh7aaGjfQMutUOua2sIQFsaDRqPJmhZi4hAFVUEQZrmdJ8PCWAHLr1NCuLlNIokrpMKwrmot6Niey8HTnogwoxq2FqovS-pnf91ajoeyI_D4Dd3H5bYpw2XANInTWfDCeATADpF9GugTdPrJJFeBlrBE2G-7qGzduFJUC25ZBylY7mZJSoTQqGYo18OisRDKLW-y0Lg_hbMPJJTV-8hhSrTcyT_LsxFiW4WxBlY7MZeUEy7Lc9Frh2jqYIInXSxkhLl_66Opacnx3JJHpar6zuZX73w7_vhn5cfXe3vrvz7bv0_Vu58n7e9W58On-v_92Au-k2Sc3wIAAA&amp;sa=X&amp;ved=2ahUKEwiZkO_Di9uOAxXyn2MGHd2bKlYQ7fAIegUIABDUBA&amp;biw=1280&amp;bih=559&amp;dpr=1.5" TargetMode="External"/><Relationship Id="rId7" Type="http://schemas.openxmlformats.org/officeDocument/2006/relationships/hyperlink" Target="mailto:md@sbc.gov.bd" TargetMode="External"/><Relationship Id="rId2" Type="http://schemas.openxmlformats.org/officeDocument/2006/relationships/hyperlink" Target="https://www.cityinsurance.com.bd/home/message-from-md-&amp;-ceo" TargetMode="External"/><Relationship Id="rId1" Type="http://schemas.openxmlformats.org/officeDocument/2006/relationships/hyperlink" Target="mailto:info@asiainsurancebd.com" TargetMode="External"/><Relationship Id="rId6" Type="http://schemas.openxmlformats.org/officeDocument/2006/relationships/hyperlink" Target="mailto:mds@jbc.gov.bd" TargetMode="External"/><Relationship Id="rId5" Type="http://schemas.openxmlformats.org/officeDocument/2006/relationships/hyperlink" Target="mailto:info@deltalife.org" TargetMode="External"/><Relationship Id="rId4" Type="http://schemas.openxmlformats.org/officeDocument/2006/relationships/hyperlink" Target="mailto:info@eiclbd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impact@dhaka.net" TargetMode="External"/><Relationship Id="rId2" Type="http://schemas.openxmlformats.org/officeDocument/2006/relationships/hyperlink" Target="mailto:contact@crp-bangladesh.org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mailto:jpuf38@yahoo.com" TargetMode="External"/><Relationship Id="rId5" Type="http://schemas.openxmlformats.org/officeDocument/2006/relationships/hyperlink" Target="mailto:Spondon.narsingdi@gmail.com" TargetMode="External"/><Relationship Id="rId4" Type="http://schemas.openxmlformats.org/officeDocument/2006/relationships/hyperlink" Target="https://www.linkedin.com/in/amrita-rejina-rozario-8b4902194/overlay/about-this-profi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"/>
  <sheetViews>
    <sheetView workbookViewId="0"/>
  </sheetViews>
  <sheetFormatPr defaultColWidth="12.6640625" defaultRowHeight="15.75" customHeight="1"/>
  <cols>
    <col min="1" max="1" width="18.44140625" customWidth="1"/>
    <col min="2" max="2" width="25.109375" customWidth="1"/>
    <col min="3" max="3" width="17.44140625" customWidth="1"/>
    <col min="4" max="4" width="16.5546875" style="85" bestFit="1" customWidth="1"/>
    <col min="5" max="5" width="22" customWidth="1"/>
  </cols>
  <sheetData>
    <row r="1" spans="1:5" ht="15.75" customHeight="1">
      <c r="A1" s="1" t="s">
        <v>0</v>
      </c>
      <c r="B1" s="1" t="s">
        <v>1</v>
      </c>
      <c r="C1" s="1" t="s">
        <v>2</v>
      </c>
      <c r="D1" s="82" t="s">
        <v>3</v>
      </c>
      <c r="E1" s="1" t="s">
        <v>4</v>
      </c>
    </row>
    <row r="2" spans="1:5" ht="15.75" customHeight="1">
      <c r="A2" s="2" t="s">
        <v>5</v>
      </c>
      <c r="B2" s="2" t="s">
        <v>6</v>
      </c>
      <c r="C2" s="2" t="s">
        <v>7</v>
      </c>
      <c r="D2" s="84">
        <v>8801711804025</v>
      </c>
      <c r="E2" s="2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25.44140625" customWidth="1"/>
    <col min="2" max="2" width="52.88671875" customWidth="1"/>
    <col min="3" max="3" width="25.109375" customWidth="1"/>
    <col min="4" max="4" width="19.33203125" style="83" customWidth="1"/>
    <col min="5" max="5" width="22.88671875" customWidth="1"/>
  </cols>
  <sheetData>
    <row r="1" spans="1:26" ht="15.75" customHeight="1">
      <c r="A1" s="3" t="s">
        <v>0</v>
      </c>
      <c r="B1" s="3" t="s">
        <v>1</v>
      </c>
      <c r="C1" s="3" t="s">
        <v>2</v>
      </c>
      <c r="D1" s="86" t="s">
        <v>9</v>
      </c>
      <c r="E1" s="3" t="s">
        <v>10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6" t="s">
        <v>11</v>
      </c>
      <c r="B2" s="6" t="s">
        <v>12</v>
      </c>
      <c r="C2" s="6" t="s">
        <v>13</v>
      </c>
      <c r="D2" s="87"/>
      <c r="E2" s="6" t="s">
        <v>14</v>
      </c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6" t="s">
        <v>15</v>
      </c>
      <c r="B3" s="6" t="s">
        <v>16</v>
      </c>
      <c r="C3" s="6" t="s">
        <v>17</v>
      </c>
      <c r="D3" s="88">
        <f>8802410217802</f>
        <v>8802410217802</v>
      </c>
      <c r="E3" s="6" t="s">
        <v>18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6" t="s">
        <v>19</v>
      </c>
      <c r="B4" s="6" t="s">
        <v>20</v>
      </c>
      <c r="C4" s="9" t="s">
        <v>21</v>
      </c>
      <c r="D4" s="87"/>
      <c r="E4" s="6" t="s">
        <v>22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6" t="s">
        <v>23</v>
      </c>
      <c r="B5" s="6" t="s">
        <v>24</v>
      </c>
      <c r="C5" s="6" t="s">
        <v>25</v>
      </c>
      <c r="D5" s="87"/>
      <c r="E5" s="6" t="s">
        <v>26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6" t="s">
        <v>27</v>
      </c>
      <c r="B6" s="6" t="s">
        <v>28</v>
      </c>
      <c r="C6" s="6" t="s">
        <v>29</v>
      </c>
      <c r="D6" s="88">
        <v>2223385208</v>
      </c>
      <c r="E6" s="6" t="s">
        <v>30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2">
      <c r="A7" s="7"/>
      <c r="B7" s="7"/>
      <c r="C7" s="7"/>
      <c r="D7" s="8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3.2">
      <c r="A8" s="7"/>
      <c r="B8" s="7"/>
      <c r="C8" s="7"/>
      <c r="D8" s="8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2">
      <c r="A9" s="7"/>
      <c r="B9" s="7"/>
      <c r="C9" s="7"/>
      <c r="D9" s="8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2">
      <c r="A10" s="7"/>
      <c r="B10" s="7"/>
      <c r="C10" s="7"/>
      <c r="D10" s="8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3.2">
      <c r="A11" s="7"/>
      <c r="B11" s="7"/>
      <c r="C11" s="7"/>
      <c r="D11" s="8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2">
      <c r="A12" s="7"/>
      <c r="B12" s="7"/>
      <c r="C12" s="7"/>
      <c r="D12" s="8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2">
      <c r="A13" s="7"/>
      <c r="B13" s="7"/>
      <c r="C13" s="7"/>
      <c r="D13" s="8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2">
      <c r="A14" s="7"/>
      <c r="B14" s="7"/>
      <c r="C14" s="7"/>
      <c r="D14" s="8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2">
      <c r="A15" s="7"/>
      <c r="B15" s="7"/>
      <c r="C15" s="7"/>
      <c r="D15" s="8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2">
      <c r="A16" s="7"/>
      <c r="B16" s="7"/>
      <c r="C16" s="7"/>
      <c r="D16" s="8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2">
      <c r="A17" s="7"/>
      <c r="B17" s="7"/>
      <c r="C17" s="7"/>
      <c r="D17" s="8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2">
      <c r="A18" s="7"/>
      <c r="B18" s="7"/>
      <c r="C18" s="7"/>
      <c r="D18" s="8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2">
      <c r="A19" s="7"/>
      <c r="B19" s="7"/>
      <c r="C19" s="7"/>
      <c r="D19" s="8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2">
      <c r="A20" s="7"/>
      <c r="B20" s="7"/>
      <c r="C20" s="7"/>
      <c r="D20" s="8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2">
      <c r="A21" s="7"/>
      <c r="B21" s="7"/>
      <c r="C21" s="7"/>
      <c r="D21" s="8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2">
      <c r="A22" s="7"/>
      <c r="B22" s="7"/>
      <c r="C22" s="7"/>
      <c r="D22" s="8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2">
      <c r="A23" s="7"/>
      <c r="B23" s="7"/>
      <c r="C23" s="7"/>
      <c r="D23" s="8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2">
      <c r="A24" s="7"/>
      <c r="B24" s="7"/>
      <c r="C24" s="7"/>
      <c r="D24" s="8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2">
      <c r="A25" s="7"/>
      <c r="B25" s="7"/>
      <c r="C25" s="7"/>
      <c r="D25" s="8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2">
      <c r="A26" s="7"/>
      <c r="B26" s="7"/>
      <c r="C26" s="7"/>
      <c r="D26" s="8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2">
      <c r="A27" s="7"/>
      <c r="B27" s="7"/>
      <c r="C27" s="7"/>
      <c r="D27" s="8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2">
      <c r="A28" s="7"/>
      <c r="B28" s="7"/>
      <c r="C28" s="7"/>
      <c r="D28" s="8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2">
      <c r="A29" s="7"/>
      <c r="B29" s="7"/>
      <c r="C29" s="7"/>
      <c r="D29" s="8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2">
      <c r="A30" s="7"/>
      <c r="B30" s="7"/>
      <c r="C30" s="7"/>
      <c r="D30" s="8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2">
      <c r="A31" s="7"/>
      <c r="B31" s="7"/>
      <c r="C31" s="7"/>
      <c r="D31" s="8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2">
      <c r="A32" s="7"/>
      <c r="B32" s="7"/>
      <c r="C32" s="7"/>
      <c r="D32" s="8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2">
      <c r="A33" s="7"/>
      <c r="B33" s="7"/>
      <c r="C33" s="7"/>
      <c r="D33" s="8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2">
      <c r="A34" s="7"/>
      <c r="B34" s="7"/>
      <c r="C34" s="7"/>
      <c r="D34" s="8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2">
      <c r="A35" s="7"/>
      <c r="B35" s="7"/>
      <c r="C35" s="7"/>
      <c r="D35" s="8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2">
      <c r="A36" s="7"/>
      <c r="B36" s="7"/>
      <c r="C36" s="7"/>
      <c r="D36" s="8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2">
      <c r="A37" s="7"/>
      <c r="B37" s="7"/>
      <c r="C37" s="7"/>
      <c r="D37" s="8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2">
      <c r="A38" s="7"/>
      <c r="B38" s="7"/>
      <c r="C38" s="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2">
      <c r="A39" s="7"/>
      <c r="B39" s="7"/>
      <c r="C39" s="7"/>
      <c r="D39" s="8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2">
      <c r="A40" s="7"/>
      <c r="B40" s="7"/>
      <c r="C40" s="7"/>
      <c r="D40" s="8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2">
      <c r="A41" s="7"/>
      <c r="B41" s="7"/>
      <c r="C41" s="7"/>
      <c r="D41" s="8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2">
      <c r="A42" s="7"/>
      <c r="B42" s="7"/>
      <c r="C42" s="7"/>
      <c r="D42" s="8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2">
      <c r="A43" s="7"/>
      <c r="B43" s="7"/>
      <c r="C43" s="7"/>
      <c r="D43" s="8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2">
      <c r="A44" s="7"/>
      <c r="B44" s="7"/>
      <c r="C44" s="7"/>
      <c r="D44" s="8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2">
      <c r="A45" s="7"/>
      <c r="B45" s="7"/>
      <c r="C45" s="7"/>
      <c r="D45" s="8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2">
      <c r="A46" s="7"/>
      <c r="B46" s="7"/>
      <c r="C46" s="7"/>
      <c r="D46" s="8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2">
      <c r="A47" s="7"/>
      <c r="B47" s="7"/>
      <c r="C47" s="7"/>
      <c r="D47" s="8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2">
      <c r="A48" s="7"/>
      <c r="B48" s="7"/>
      <c r="C48" s="7"/>
      <c r="D48" s="8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2">
      <c r="A49" s="7"/>
      <c r="B49" s="7"/>
      <c r="C49" s="7"/>
      <c r="D49" s="8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2">
      <c r="A50" s="7"/>
      <c r="B50" s="7"/>
      <c r="C50" s="7"/>
      <c r="D50" s="8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2">
      <c r="A51" s="7"/>
      <c r="B51" s="7"/>
      <c r="C51" s="7"/>
      <c r="D51" s="8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2">
      <c r="A52" s="7"/>
      <c r="B52" s="7"/>
      <c r="C52" s="7"/>
      <c r="D52" s="8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2">
      <c r="A53" s="7"/>
      <c r="B53" s="7"/>
      <c r="C53" s="7"/>
      <c r="D53" s="8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2">
      <c r="A54" s="7"/>
      <c r="B54" s="7"/>
      <c r="C54" s="7"/>
      <c r="D54" s="8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>
      <c r="A55" s="7"/>
      <c r="B55" s="7"/>
      <c r="C55" s="7"/>
      <c r="D55" s="8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>
      <c r="A56" s="7"/>
      <c r="B56" s="7"/>
      <c r="C56" s="7"/>
      <c r="D56" s="8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>
      <c r="A57" s="7"/>
      <c r="B57" s="7"/>
      <c r="C57" s="7"/>
      <c r="D57" s="8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>
      <c r="A58" s="7"/>
      <c r="B58" s="7"/>
      <c r="C58" s="7"/>
      <c r="D58" s="8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>
      <c r="A59" s="7"/>
      <c r="B59" s="7"/>
      <c r="C59" s="7"/>
      <c r="D59" s="8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>
      <c r="A60" s="7"/>
      <c r="B60" s="7"/>
      <c r="C60" s="7"/>
      <c r="D60" s="8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>
      <c r="A61" s="7"/>
      <c r="B61" s="7"/>
      <c r="C61" s="7"/>
      <c r="D61" s="8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2">
      <c r="A62" s="7"/>
      <c r="B62" s="7"/>
      <c r="C62" s="7"/>
      <c r="D62" s="8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2">
      <c r="A63" s="7"/>
      <c r="B63" s="7"/>
      <c r="C63" s="7"/>
      <c r="D63" s="8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2">
      <c r="A64" s="7"/>
      <c r="B64" s="7"/>
      <c r="C64" s="7"/>
      <c r="D64" s="8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2">
      <c r="A65" s="7"/>
      <c r="B65" s="7"/>
      <c r="C65" s="7"/>
      <c r="D65" s="8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>
      <c r="A66" s="7"/>
      <c r="B66" s="7"/>
      <c r="C66" s="7"/>
      <c r="D66" s="8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>
      <c r="A67" s="7"/>
      <c r="B67" s="7"/>
      <c r="C67" s="7"/>
      <c r="D67" s="8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2">
      <c r="A68" s="7"/>
      <c r="B68" s="7"/>
      <c r="C68" s="7"/>
      <c r="D68" s="8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2">
      <c r="A69" s="7"/>
      <c r="B69" s="7"/>
      <c r="C69" s="7"/>
      <c r="D69" s="8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2">
      <c r="A70" s="7"/>
      <c r="B70" s="7"/>
      <c r="C70" s="7"/>
      <c r="D70" s="8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>
      <c r="A71" s="7"/>
      <c r="B71" s="7"/>
      <c r="C71" s="7"/>
      <c r="D71" s="8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>
      <c r="A72" s="7"/>
      <c r="B72" s="7"/>
      <c r="C72" s="7"/>
      <c r="D72" s="8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>
      <c r="A73" s="7"/>
      <c r="B73" s="7"/>
      <c r="C73" s="7"/>
      <c r="D73" s="8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>
      <c r="A74" s="7"/>
      <c r="B74" s="7"/>
      <c r="C74" s="7"/>
      <c r="D74" s="8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>
      <c r="A75" s="7"/>
      <c r="B75" s="7"/>
      <c r="C75" s="7"/>
      <c r="D75" s="8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>
      <c r="A76" s="7"/>
      <c r="B76" s="7"/>
      <c r="C76" s="7"/>
      <c r="D76" s="8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>
      <c r="A77" s="7"/>
      <c r="B77" s="7"/>
      <c r="C77" s="7"/>
      <c r="D77" s="8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2">
      <c r="A78" s="7"/>
      <c r="B78" s="7"/>
      <c r="C78" s="7"/>
      <c r="D78" s="8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2">
      <c r="A79" s="7"/>
      <c r="B79" s="7"/>
      <c r="C79" s="7"/>
      <c r="D79" s="8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2">
      <c r="A80" s="7"/>
      <c r="B80" s="7"/>
      <c r="C80" s="7"/>
      <c r="D80" s="8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>
      <c r="A81" s="7"/>
      <c r="B81" s="7"/>
      <c r="C81" s="7"/>
      <c r="D81" s="8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>
      <c r="A82" s="7"/>
      <c r="B82" s="7"/>
      <c r="C82" s="7"/>
      <c r="D82" s="8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>
      <c r="A83" s="7"/>
      <c r="B83" s="7"/>
      <c r="C83" s="7"/>
      <c r="D83" s="8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>
      <c r="A84" s="7"/>
      <c r="B84" s="7"/>
      <c r="C84" s="7"/>
      <c r="D84" s="8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>
      <c r="A85" s="7"/>
      <c r="B85" s="7"/>
      <c r="C85" s="7"/>
      <c r="D85" s="8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>
      <c r="A86" s="7"/>
      <c r="B86" s="7"/>
      <c r="C86" s="7"/>
      <c r="D86" s="8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>
      <c r="A87" s="7"/>
      <c r="B87" s="7"/>
      <c r="C87" s="7"/>
      <c r="D87" s="8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>
      <c r="A88" s="7"/>
      <c r="B88" s="7"/>
      <c r="C88" s="7"/>
      <c r="D88" s="8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>
      <c r="A89" s="7"/>
      <c r="B89" s="7"/>
      <c r="C89" s="7"/>
      <c r="D89" s="8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>
      <c r="A90" s="7"/>
      <c r="B90" s="7"/>
      <c r="C90" s="7"/>
      <c r="D90" s="8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>
      <c r="A91" s="7"/>
      <c r="B91" s="7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>
      <c r="A92" s="7"/>
      <c r="B92" s="7"/>
      <c r="C92" s="7"/>
      <c r="D92" s="8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>
      <c r="A93" s="7"/>
      <c r="B93" s="7"/>
      <c r="C93" s="7"/>
      <c r="D93" s="8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>
      <c r="A94" s="7"/>
      <c r="B94" s="7"/>
      <c r="C94" s="7"/>
      <c r="D94" s="8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>
      <c r="A95" s="7"/>
      <c r="B95" s="7"/>
      <c r="C95" s="7"/>
      <c r="D95" s="8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>
      <c r="A96" s="7"/>
      <c r="B96" s="7"/>
      <c r="C96" s="7"/>
      <c r="D96" s="8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2">
      <c r="A97" s="7"/>
      <c r="B97" s="7"/>
      <c r="C97" s="7"/>
      <c r="D97" s="8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2">
      <c r="A98" s="7"/>
      <c r="B98" s="7"/>
      <c r="C98" s="7"/>
      <c r="D98" s="8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2">
      <c r="A99" s="7"/>
      <c r="B99" s="7"/>
      <c r="C99" s="7"/>
      <c r="D99" s="8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2">
      <c r="A100" s="7"/>
      <c r="B100" s="7"/>
      <c r="C100" s="7"/>
      <c r="D100" s="8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2">
      <c r="A101" s="7"/>
      <c r="B101" s="7"/>
      <c r="C101" s="7"/>
      <c r="D101" s="8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2">
      <c r="A102" s="7"/>
      <c r="B102" s="7"/>
      <c r="C102" s="7"/>
      <c r="D102" s="8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2">
      <c r="A103" s="7"/>
      <c r="B103" s="7"/>
      <c r="C103" s="7"/>
      <c r="D103" s="8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2">
      <c r="A104" s="7"/>
      <c r="B104" s="7"/>
      <c r="C104" s="7"/>
      <c r="D104" s="8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2">
      <c r="A105" s="7"/>
      <c r="B105" s="7"/>
      <c r="C105" s="7"/>
      <c r="D105" s="8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2">
      <c r="A106" s="7"/>
      <c r="B106" s="7"/>
      <c r="C106" s="7"/>
      <c r="D106" s="8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2">
      <c r="A107" s="7"/>
      <c r="B107" s="7"/>
      <c r="C107" s="7"/>
      <c r="D107" s="8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2">
      <c r="A108" s="7"/>
      <c r="B108" s="7"/>
      <c r="C108" s="7"/>
      <c r="D108" s="8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2">
      <c r="A109" s="7"/>
      <c r="B109" s="7"/>
      <c r="C109" s="7"/>
      <c r="D109" s="8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2">
      <c r="A110" s="7"/>
      <c r="B110" s="7"/>
      <c r="C110" s="7"/>
      <c r="D110" s="8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2">
      <c r="A111" s="7"/>
      <c r="B111" s="7"/>
      <c r="C111" s="7"/>
      <c r="D111" s="8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2">
      <c r="A112" s="7"/>
      <c r="B112" s="7"/>
      <c r="C112" s="7"/>
      <c r="D112" s="8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2">
      <c r="A113" s="7"/>
      <c r="B113" s="7"/>
      <c r="C113" s="7"/>
      <c r="D113" s="8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2">
      <c r="A114" s="7"/>
      <c r="B114" s="7"/>
      <c r="C114" s="7"/>
      <c r="D114" s="8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2">
      <c r="A115" s="7"/>
      <c r="B115" s="7"/>
      <c r="C115" s="7"/>
      <c r="D115" s="8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2">
      <c r="A116" s="7"/>
      <c r="B116" s="7"/>
      <c r="C116" s="7"/>
      <c r="D116" s="8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2">
      <c r="A117" s="7"/>
      <c r="B117" s="7"/>
      <c r="C117" s="7"/>
      <c r="D117" s="8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2">
      <c r="A118" s="7"/>
      <c r="B118" s="7"/>
      <c r="C118" s="7"/>
      <c r="D118" s="8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2">
      <c r="A119" s="7"/>
      <c r="B119" s="7"/>
      <c r="C119" s="7"/>
      <c r="D119" s="8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2">
      <c r="A120" s="7"/>
      <c r="B120" s="7"/>
      <c r="C120" s="7"/>
      <c r="D120" s="8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2">
      <c r="A121" s="7"/>
      <c r="B121" s="7"/>
      <c r="C121" s="7"/>
      <c r="D121" s="8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2">
      <c r="A122" s="7"/>
      <c r="B122" s="7"/>
      <c r="C122" s="7"/>
      <c r="D122" s="8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2">
      <c r="A123" s="7"/>
      <c r="B123" s="7"/>
      <c r="C123" s="7"/>
      <c r="D123" s="8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>
      <c r="A124" s="7"/>
      <c r="B124" s="7"/>
      <c r="C124" s="7"/>
      <c r="D124" s="8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2">
      <c r="A125" s="7"/>
      <c r="B125" s="7"/>
      <c r="C125" s="7"/>
      <c r="D125" s="8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2">
      <c r="A126" s="7"/>
      <c r="B126" s="7"/>
      <c r="C126" s="7"/>
      <c r="D126" s="8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2">
      <c r="A127" s="7"/>
      <c r="B127" s="7"/>
      <c r="C127" s="7"/>
      <c r="D127" s="8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2">
      <c r="A128" s="7"/>
      <c r="B128" s="7"/>
      <c r="C128" s="7"/>
      <c r="D128" s="8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2">
      <c r="A129" s="7"/>
      <c r="B129" s="7"/>
      <c r="C129" s="7"/>
      <c r="D129" s="8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2">
      <c r="A130" s="7"/>
      <c r="B130" s="7"/>
      <c r="C130" s="7"/>
      <c r="D130" s="8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2">
      <c r="A131" s="7"/>
      <c r="B131" s="7"/>
      <c r="C131" s="7"/>
      <c r="D131" s="8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2">
      <c r="A132" s="7"/>
      <c r="B132" s="7"/>
      <c r="C132" s="7"/>
      <c r="D132" s="8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2">
      <c r="A133" s="7"/>
      <c r="B133" s="7"/>
      <c r="C133" s="7"/>
      <c r="D133" s="8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2">
      <c r="A134" s="7"/>
      <c r="B134" s="7"/>
      <c r="C134" s="7"/>
      <c r="D134" s="8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2">
      <c r="A135" s="7"/>
      <c r="B135" s="7"/>
      <c r="C135" s="7"/>
      <c r="D135" s="8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2">
      <c r="A136" s="7"/>
      <c r="B136" s="7"/>
      <c r="C136" s="7"/>
      <c r="D136" s="8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2">
      <c r="A137" s="7"/>
      <c r="B137" s="7"/>
      <c r="C137" s="7"/>
      <c r="D137" s="8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2">
      <c r="A138" s="7"/>
      <c r="B138" s="7"/>
      <c r="C138" s="7"/>
      <c r="D138" s="8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2">
      <c r="A139" s="7"/>
      <c r="B139" s="7"/>
      <c r="C139" s="7"/>
      <c r="D139" s="8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2">
      <c r="A140" s="7"/>
      <c r="B140" s="7"/>
      <c r="C140" s="7"/>
      <c r="D140" s="8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2">
      <c r="A141" s="7"/>
      <c r="B141" s="7"/>
      <c r="C141" s="7"/>
      <c r="D141" s="8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2">
      <c r="A142" s="7"/>
      <c r="B142" s="7"/>
      <c r="C142" s="7"/>
      <c r="D142" s="8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2">
      <c r="A143" s="7"/>
      <c r="B143" s="7"/>
      <c r="C143" s="7"/>
      <c r="D143" s="8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2">
      <c r="A144" s="7"/>
      <c r="B144" s="7"/>
      <c r="C144" s="7"/>
      <c r="D144" s="8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2">
      <c r="A145" s="7"/>
      <c r="B145" s="7"/>
      <c r="C145" s="7"/>
      <c r="D145" s="8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2">
      <c r="A146" s="7"/>
      <c r="B146" s="7"/>
      <c r="C146" s="7"/>
      <c r="D146" s="8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2">
      <c r="A147" s="7"/>
      <c r="B147" s="7"/>
      <c r="C147" s="7"/>
      <c r="D147" s="8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2">
      <c r="A148" s="7"/>
      <c r="B148" s="7"/>
      <c r="C148" s="7"/>
      <c r="D148" s="8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2">
      <c r="A149" s="7"/>
      <c r="B149" s="7"/>
      <c r="C149" s="7"/>
      <c r="D149" s="8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2">
      <c r="A150" s="7"/>
      <c r="B150" s="7"/>
      <c r="C150" s="7"/>
      <c r="D150" s="8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2">
      <c r="A151" s="7"/>
      <c r="B151" s="7"/>
      <c r="C151" s="7"/>
      <c r="D151" s="8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2">
      <c r="A152" s="7"/>
      <c r="B152" s="7"/>
      <c r="C152" s="7"/>
      <c r="D152" s="8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2">
      <c r="A153" s="7"/>
      <c r="B153" s="7"/>
      <c r="C153" s="7"/>
      <c r="D153" s="8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2">
      <c r="A154" s="7"/>
      <c r="B154" s="7"/>
      <c r="C154" s="7"/>
      <c r="D154" s="8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2">
      <c r="A155" s="7"/>
      <c r="B155" s="7"/>
      <c r="C155" s="7"/>
      <c r="D155" s="8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2">
      <c r="A156" s="7"/>
      <c r="B156" s="7"/>
      <c r="C156" s="7"/>
      <c r="D156" s="8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2">
      <c r="A157" s="7"/>
      <c r="B157" s="7"/>
      <c r="C157" s="7"/>
      <c r="D157" s="8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2">
      <c r="A158" s="7"/>
      <c r="B158" s="7"/>
      <c r="C158" s="7"/>
      <c r="D158" s="8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2">
      <c r="A159" s="7"/>
      <c r="B159" s="7"/>
      <c r="C159" s="7"/>
      <c r="D159" s="8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2">
      <c r="A160" s="7"/>
      <c r="B160" s="7"/>
      <c r="C160" s="7"/>
      <c r="D160" s="8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2">
      <c r="A161" s="7"/>
      <c r="B161" s="7"/>
      <c r="C161" s="7"/>
      <c r="D161" s="8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2">
      <c r="A162" s="7"/>
      <c r="B162" s="7"/>
      <c r="C162" s="7"/>
      <c r="D162" s="8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2">
      <c r="A163" s="7"/>
      <c r="B163" s="7"/>
      <c r="C163" s="7"/>
      <c r="D163" s="8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2">
      <c r="A164" s="7"/>
      <c r="B164" s="7"/>
      <c r="C164" s="7"/>
      <c r="D164" s="8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2">
      <c r="A165" s="7"/>
      <c r="B165" s="7"/>
      <c r="C165" s="7"/>
      <c r="D165" s="8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2">
      <c r="A166" s="7"/>
      <c r="B166" s="7"/>
      <c r="C166" s="7"/>
      <c r="D166" s="8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2">
      <c r="A167" s="7"/>
      <c r="B167" s="7"/>
      <c r="C167" s="7"/>
      <c r="D167" s="8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2">
      <c r="A168" s="7"/>
      <c r="B168" s="7"/>
      <c r="C168" s="7"/>
      <c r="D168" s="8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2">
      <c r="A169" s="7"/>
      <c r="B169" s="7"/>
      <c r="C169" s="7"/>
      <c r="D169" s="8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2">
      <c r="A170" s="7"/>
      <c r="B170" s="7"/>
      <c r="C170" s="7"/>
      <c r="D170" s="8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2">
      <c r="A171" s="7"/>
      <c r="B171" s="7"/>
      <c r="C171" s="7"/>
      <c r="D171" s="8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2">
      <c r="A172" s="7"/>
      <c r="B172" s="7"/>
      <c r="C172" s="7"/>
      <c r="D172" s="8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2">
      <c r="A173" s="7"/>
      <c r="B173" s="7"/>
      <c r="C173" s="7"/>
      <c r="D173" s="8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2">
      <c r="A174" s="7"/>
      <c r="B174" s="7"/>
      <c r="C174" s="7"/>
      <c r="D174" s="8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2">
      <c r="A175" s="7"/>
      <c r="B175" s="7"/>
      <c r="C175" s="7"/>
      <c r="D175" s="8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2">
      <c r="A176" s="7"/>
      <c r="B176" s="7"/>
      <c r="C176" s="7"/>
      <c r="D176" s="8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2">
      <c r="A177" s="7"/>
      <c r="B177" s="7"/>
      <c r="C177" s="7"/>
      <c r="D177" s="8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2">
      <c r="A178" s="7"/>
      <c r="B178" s="7"/>
      <c r="C178" s="7"/>
      <c r="D178" s="8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2">
      <c r="A179" s="7"/>
      <c r="B179" s="7"/>
      <c r="C179" s="7"/>
      <c r="D179" s="8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2">
      <c r="A180" s="7"/>
      <c r="B180" s="7"/>
      <c r="C180" s="7"/>
      <c r="D180" s="8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2">
      <c r="A181" s="7"/>
      <c r="B181" s="7"/>
      <c r="C181" s="7"/>
      <c r="D181" s="8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2">
      <c r="A182" s="7"/>
      <c r="B182" s="7"/>
      <c r="C182" s="7"/>
      <c r="D182" s="8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2">
      <c r="A183" s="7"/>
      <c r="B183" s="7"/>
      <c r="C183" s="7"/>
      <c r="D183" s="8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2">
      <c r="A184" s="7"/>
      <c r="B184" s="7"/>
      <c r="C184" s="7"/>
      <c r="D184" s="8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2">
      <c r="A185" s="7"/>
      <c r="B185" s="7"/>
      <c r="C185" s="7"/>
      <c r="D185" s="8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2">
      <c r="A186" s="7"/>
      <c r="B186" s="7"/>
      <c r="C186" s="7"/>
      <c r="D186" s="8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2">
      <c r="A187" s="7"/>
      <c r="B187" s="7"/>
      <c r="C187" s="7"/>
      <c r="D187" s="8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2">
      <c r="A188" s="7"/>
      <c r="B188" s="7"/>
      <c r="C188" s="7"/>
      <c r="D188" s="8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2">
      <c r="A189" s="7"/>
      <c r="B189" s="7"/>
      <c r="C189" s="7"/>
      <c r="D189" s="8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2">
      <c r="A190" s="7"/>
      <c r="B190" s="7"/>
      <c r="C190" s="7"/>
      <c r="D190" s="8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2">
      <c r="A191" s="7"/>
      <c r="B191" s="7"/>
      <c r="C191" s="7"/>
      <c r="D191" s="8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2">
      <c r="A192" s="7"/>
      <c r="B192" s="7"/>
      <c r="C192" s="7"/>
      <c r="D192" s="8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2">
      <c r="A193" s="7"/>
      <c r="B193" s="7"/>
      <c r="C193" s="7"/>
      <c r="D193" s="8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2">
      <c r="A194" s="7"/>
      <c r="B194" s="7"/>
      <c r="C194" s="7"/>
      <c r="D194" s="8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2">
      <c r="A195" s="7"/>
      <c r="B195" s="7"/>
      <c r="C195" s="7"/>
      <c r="D195" s="8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2">
      <c r="A196" s="7"/>
      <c r="B196" s="7"/>
      <c r="C196" s="7"/>
      <c r="D196" s="8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2">
      <c r="A197" s="7"/>
      <c r="B197" s="7"/>
      <c r="C197" s="7"/>
      <c r="D197" s="8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2">
      <c r="A198" s="7"/>
      <c r="B198" s="7"/>
      <c r="C198" s="7"/>
      <c r="D198" s="8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2">
      <c r="A199" s="7"/>
      <c r="B199" s="7"/>
      <c r="C199" s="7"/>
      <c r="D199" s="8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2">
      <c r="A200" s="7"/>
      <c r="B200" s="7"/>
      <c r="C200" s="7"/>
      <c r="D200" s="8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2">
      <c r="A201" s="7"/>
      <c r="B201" s="7"/>
      <c r="C201" s="7"/>
      <c r="D201" s="8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2">
      <c r="A202" s="7"/>
      <c r="B202" s="7"/>
      <c r="C202" s="7"/>
      <c r="D202" s="8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2">
      <c r="A203" s="7"/>
      <c r="B203" s="7"/>
      <c r="C203" s="7"/>
      <c r="D203" s="8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2">
      <c r="A204" s="7"/>
      <c r="B204" s="7"/>
      <c r="C204" s="7"/>
      <c r="D204" s="8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2">
      <c r="A205" s="7"/>
      <c r="B205" s="7"/>
      <c r="C205" s="7"/>
      <c r="D205" s="8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2">
      <c r="A206" s="7"/>
      <c r="B206" s="7"/>
      <c r="C206" s="7"/>
      <c r="D206" s="8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2">
      <c r="A207" s="7"/>
      <c r="B207" s="7"/>
      <c r="C207" s="7"/>
      <c r="D207" s="8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2">
      <c r="A208" s="7"/>
      <c r="B208" s="7"/>
      <c r="C208" s="7"/>
      <c r="D208" s="8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2">
      <c r="A209" s="7"/>
      <c r="B209" s="7"/>
      <c r="C209" s="7"/>
      <c r="D209" s="8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2">
      <c r="A210" s="7"/>
      <c r="B210" s="7"/>
      <c r="C210" s="7"/>
      <c r="D210" s="8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2">
      <c r="A211" s="7"/>
      <c r="B211" s="7"/>
      <c r="C211" s="7"/>
      <c r="D211" s="8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2">
      <c r="A212" s="7"/>
      <c r="B212" s="7"/>
      <c r="C212" s="7"/>
      <c r="D212" s="8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2">
      <c r="A213" s="7"/>
      <c r="B213" s="7"/>
      <c r="C213" s="7"/>
      <c r="D213" s="8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2">
      <c r="A214" s="7"/>
      <c r="B214" s="7"/>
      <c r="C214" s="7"/>
      <c r="D214" s="8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2">
      <c r="A215" s="7"/>
      <c r="B215" s="7"/>
      <c r="C215" s="7"/>
      <c r="D215" s="8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2">
      <c r="A216" s="7"/>
      <c r="B216" s="7"/>
      <c r="C216" s="7"/>
      <c r="D216" s="8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2">
      <c r="A217" s="7"/>
      <c r="B217" s="7"/>
      <c r="C217" s="7"/>
      <c r="D217" s="8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2">
      <c r="A218" s="7"/>
      <c r="B218" s="7"/>
      <c r="C218" s="7"/>
      <c r="D218" s="8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2">
      <c r="A219" s="7"/>
      <c r="B219" s="7"/>
      <c r="C219" s="7"/>
      <c r="D219" s="8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2">
      <c r="A220" s="7"/>
      <c r="B220" s="7"/>
      <c r="C220" s="7"/>
      <c r="D220" s="8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2">
      <c r="A221" s="7"/>
      <c r="B221" s="7"/>
      <c r="C221" s="7"/>
      <c r="D221" s="8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2">
      <c r="A222" s="7"/>
      <c r="B222" s="7"/>
      <c r="C222" s="7"/>
      <c r="D222" s="8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2">
      <c r="A223" s="7"/>
      <c r="B223" s="7"/>
      <c r="C223" s="7"/>
      <c r="D223" s="8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2">
      <c r="A224" s="7"/>
      <c r="B224" s="7"/>
      <c r="C224" s="7"/>
      <c r="D224" s="8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2">
      <c r="A225" s="7"/>
      <c r="B225" s="7"/>
      <c r="C225" s="7"/>
      <c r="D225" s="8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2">
      <c r="A226" s="7"/>
      <c r="B226" s="7"/>
      <c r="C226" s="7"/>
      <c r="D226" s="8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2">
      <c r="A227" s="7"/>
      <c r="B227" s="7"/>
      <c r="C227" s="7"/>
      <c r="D227" s="8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2">
      <c r="A228" s="7"/>
      <c r="B228" s="7"/>
      <c r="C228" s="7"/>
      <c r="D228" s="8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2">
      <c r="A229" s="7"/>
      <c r="B229" s="7"/>
      <c r="C229" s="7"/>
      <c r="D229" s="8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2">
      <c r="A230" s="7"/>
      <c r="B230" s="7"/>
      <c r="C230" s="7"/>
      <c r="D230" s="8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2">
      <c r="A231" s="7"/>
      <c r="B231" s="7"/>
      <c r="C231" s="7"/>
      <c r="D231" s="8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2">
      <c r="A232" s="7"/>
      <c r="B232" s="7"/>
      <c r="C232" s="7"/>
      <c r="D232" s="8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2">
      <c r="A233" s="7"/>
      <c r="B233" s="7"/>
      <c r="C233" s="7"/>
      <c r="D233" s="8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2">
      <c r="A234" s="7"/>
      <c r="B234" s="7"/>
      <c r="C234" s="7"/>
      <c r="D234" s="8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2">
      <c r="A235" s="7"/>
      <c r="B235" s="7"/>
      <c r="C235" s="7"/>
      <c r="D235" s="8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2">
      <c r="A236" s="7"/>
      <c r="B236" s="7"/>
      <c r="C236" s="7"/>
      <c r="D236" s="8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2">
      <c r="A237" s="7"/>
      <c r="B237" s="7"/>
      <c r="C237" s="7"/>
      <c r="D237" s="8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2">
      <c r="A238" s="7"/>
      <c r="B238" s="7"/>
      <c r="C238" s="7"/>
      <c r="D238" s="8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2">
      <c r="A239" s="7"/>
      <c r="B239" s="7"/>
      <c r="C239" s="7"/>
      <c r="D239" s="8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2">
      <c r="A240" s="7"/>
      <c r="B240" s="7"/>
      <c r="C240" s="7"/>
      <c r="D240" s="8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2">
      <c r="A241" s="7"/>
      <c r="B241" s="7"/>
      <c r="C241" s="7"/>
      <c r="D241" s="8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2">
      <c r="A242" s="7"/>
      <c r="B242" s="7"/>
      <c r="C242" s="7"/>
      <c r="D242" s="8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2">
      <c r="A243" s="7"/>
      <c r="B243" s="7"/>
      <c r="C243" s="7"/>
      <c r="D243" s="8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2">
      <c r="A244" s="7"/>
      <c r="B244" s="7"/>
      <c r="C244" s="7"/>
      <c r="D244" s="8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2">
      <c r="A245" s="7"/>
      <c r="B245" s="7"/>
      <c r="C245" s="7"/>
      <c r="D245" s="8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2">
      <c r="A246" s="7"/>
      <c r="B246" s="7"/>
      <c r="C246" s="7"/>
      <c r="D246" s="8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2">
      <c r="A247" s="7"/>
      <c r="B247" s="7"/>
      <c r="C247" s="7"/>
      <c r="D247" s="8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2">
      <c r="A248" s="7"/>
      <c r="B248" s="7"/>
      <c r="C248" s="7"/>
      <c r="D248" s="8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2">
      <c r="A249" s="7"/>
      <c r="B249" s="7"/>
      <c r="C249" s="7"/>
      <c r="D249" s="8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2">
      <c r="A250" s="7"/>
      <c r="B250" s="7"/>
      <c r="C250" s="7"/>
      <c r="D250" s="8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2">
      <c r="A251" s="7"/>
      <c r="B251" s="7"/>
      <c r="C251" s="7"/>
      <c r="D251" s="8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2">
      <c r="A252" s="7"/>
      <c r="B252" s="7"/>
      <c r="C252" s="7"/>
      <c r="D252" s="8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2">
      <c r="A253" s="7"/>
      <c r="B253" s="7"/>
      <c r="C253" s="7"/>
      <c r="D253" s="8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2">
      <c r="A254" s="7"/>
      <c r="B254" s="7"/>
      <c r="C254" s="7"/>
      <c r="D254" s="8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2">
      <c r="A255" s="7"/>
      <c r="B255" s="7"/>
      <c r="C255" s="7"/>
      <c r="D255" s="8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2">
      <c r="A256" s="7"/>
      <c r="B256" s="7"/>
      <c r="C256" s="7"/>
      <c r="D256" s="8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2">
      <c r="A257" s="7"/>
      <c r="B257" s="7"/>
      <c r="C257" s="7"/>
      <c r="D257" s="8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2">
      <c r="A258" s="7"/>
      <c r="B258" s="7"/>
      <c r="C258" s="7"/>
      <c r="D258" s="8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2">
      <c r="A259" s="7"/>
      <c r="B259" s="7"/>
      <c r="C259" s="7"/>
      <c r="D259" s="8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2">
      <c r="A260" s="7"/>
      <c r="B260" s="7"/>
      <c r="C260" s="7"/>
      <c r="D260" s="8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2">
      <c r="A261" s="7"/>
      <c r="B261" s="7"/>
      <c r="C261" s="7"/>
      <c r="D261" s="8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2">
      <c r="A262" s="7"/>
      <c r="B262" s="7"/>
      <c r="C262" s="7"/>
      <c r="D262" s="8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2">
      <c r="A263" s="7"/>
      <c r="B263" s="7"/>
      <c r="C263" s="7"/>
      <c r="D263" s="8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2">
      <c r="A264" s="7"/>
      <c r="B264" s="7"/>
      <c r="C264" s="7"/>
      <c r="D264" s="8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2">
      <c r="A265" s="7"/>
      <c r="B265" s="7"/>
      <c r="C265" s="7"/>
      <c r="D265" s="8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2">
      <c r="A266" s="7"/>
      <c r="B266" s="7"/>
      <c r="C266" s="7"/>
      <c r="D266" s="8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2">
      <c r="A267" s="7"/>
      <c r="B267" s="7"/>
      <c r="C267" s="7"/>
      <c r="D267" s="8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2">
      <c r="A268" s="7"/>
      <c r="B268" s="7"/>
      <c r="C268" s="7"/>
      <c r="D268" s="8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2">
      <c r="A269" s="7"/>
      <c r="B269" s="7"/>
      <c r="C269" s="7"/>
      <c r="D269" s="8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2">
      <c r="A270" s="7"/>
      <c r="B270" s="7"/>
      <c r="C270" s="7"/>
      <c r="D270" s="8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2">
      <c r="A271" s="7"/>
      <c r="B271" s="7"/>
      <c r="C271" s="7"/>
      <c r="D271" s="8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2">
      <c r="A272" s="7"/>
      <c r="B272" s="7"/>
      <c r="C272" s="7"/>
      <c r="D272" s="8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2">
      <c r="A273" s="7"/>
      <c r="B273" s="7"/>
      <c r="C273" s="7"/>
      <c r="D273" s="8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2">
      <c r="A274" s="7"/>
      <c r="B274" s="7"/>
      <c r="C274" s="7"/>
      <c r="D274" s="8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2">
      <c r="A275" s="7"/>
      <c r="B275" s="7"/>
      <c r="C275" s="7"/>
      <c r="D275" s="8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2">
      <c r="A276" s="7"/>
      <c r="B276" s="7"/>
      <c r="C276" s="7"/>
      <c r="D276" s="8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2">
      <c r="A277" s="7"/>
      <c r="B277" s="7"/>
      <c r="C277" s="7"/>
      <c r="D277" s="8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2">
      <c r="A278" s="7"/>
      <c r="B278" s="7"/>
      <c r="C278" s="7"/>
      <c r="D278" s="8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2">
      <c r="A279" s="7"/>
      <c r="B279" s="7"/>
      <c r="C279" s="7"/>
      <c r="D279" s="8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2">
      <c r="A280" s="7"/>
      <c r="B280" s="7"/>
      <c r="C280" s="7"/>
      <c r="D280" s="8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2">
      <c r="A281" s="7"/>
      <c r="B281" s="7"/>
      <c r="C281" s="7"/>
      <c r="D281" s="8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2">
      <c r="A282" s="7"/>
      <c r="B282" s="7"/>
      <c r="C282" s="7"/>
      <c r="D282" s="8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2">
      <c r="A283" s="7"/>
      <c r="B283" s="7"/>
      <c r="C283" s="7"/>
      <c r="D283" s="8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2">
      <c r="A284" s="7"/>
      <c r="B284" s="7"/>
      <c r="C284" s="7"/>
      <c r="D284" s="8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2">
      <c r="A285" s="7"/>
      <c r="B285" s="7"/>
      <c r="C285" s="7"/>
      <c r="D285" s="8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2">
      <c r="A286" s="7"/>
      <c r="B286" s="7"/>
      <c r="C286" s="7"/>
      <c r="D286" s="8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2">
      <c r="A287" s="7"/>
      <c r="B287" s="7"/>
      <c r="C287" s="7"/>
      <c r="D287" s="8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2">
      <c r="A288" s="7"/>
      <c r="B288" s="7"/>
      <c r="C288" s="7"/>
      <c r="D288" s="8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2">
      <c r="A289" s="7"/>
      <c r="B289" s="7"/>
      <c r="C289" s="7"/>
      <c r="D289" s="8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2">
      <c r="A290" s="7"/>
      <c r="B290" s="7"/>
      <c r="C290" s="7"/>
      <c r="D290" s="8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2">
      <c r="A291" s="7"/>
      <c r="B291" s="7"/>
      <c r="C291" s="7"/>
      <c r="D291" s="8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2">
      <c r="A292" s="7"/>
      <c r="B292" s="7"/>
      <c r="C292" s="7"/>
      <c r="D292" s="8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2">
      <c r="A293" s="7"/>
      <c r="B293" s="7"/>
      <c r="C293" s="7"/>
      <c r="D293" s="8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2">
      <c r="A294" s="7"/>
      <c r="B294" s="7"/>
      <c r="C294" s="7"/>
      <c r="D294" s="8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2">
      <c r="A295" s="7"/>
      <c r="B295" s="7"/>
      <c r="C295" s="7"/>
      <c r="D295" s="8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2">
      <c r="A296" s="7"/>
      <c r="B296" s="7"/>
      <c r="C296" s="7"/>
      <c r="D296" s="8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2">
      <c r="A297" s="7"/>
      <c r="B297" s="7"/>
      <c r="C297" s="7"/>
      <c r="D297" s="8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2">
      <c r="A298" s="7"/>
      <c r="B298" s="7"/>
      <c r="C298" s="7"/>
      <c r="D298" s="8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2">
      <c r="A299" s="7"/>
      <c r="B299" s="7"/>
      <c r="C299" s="7"/>
      <c r="D299" s="8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2">
      <c r="A300" s="7"/>
      <c r="B300" s="7"/>
      <c r="C300" s="7"/>
      <c r="D300" s="8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2">
      <c r="A301" s="7"/>
      <c r="B301" s="7"/>
      <c r="C301" s="7"/>
      <c r="D301" s="8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2">
      <c r="A302" s="7"/>
      <c r="B302" s="7"/>
      <c r="C302" s="7"/>
      <c r="D302" s="8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2">
      <c r="A303" s="7"/>
      <c r="B303" s="7"/>
      <c r="C303" s="7"/>
      <c r="D303" s="8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2">
      <c r="A304" s="7"/>
      <c r="B304" s="7"/>
      <c r="C304" s="7"/>
      <c r="D304" s="8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2">
      <c r="A305" s="7"/>
      <c r="B305" s="7"/>
      <c r="C305" s="7"/>
      <c r="D305" s="8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2">
      <c r="A306" s="7"/>
      <c r="B306" s="7"/>
      <c r="C306" s="7"/>
      <c r="D306" s="8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2">
      <c r="A307" s="7"/>
      <c r="B307" s="7"/>
      <c r="C307" s="7"/>
      <c r="D307" s="8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2">
      <c r="A308" s="7"/>
      <c r="B308" s="7"/>
      <c r="C308" s="7"/>
      <c r="D308" s="8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2">
      <c r="A309" s="7"/>
      <c r="B309" s="7"/>
      <c r="C309" s="7"/>
      <c r="D309" s="8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2">
      <c r="A310" s="7"/>
      <c r="B310" s="7"/>
      <c r="C310" s="7"/>
      <c r="D310" s="8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2">
      <c r="A311" s="7"/>
      <c r="B311" s="7"/>
      <c r="C311" s="7"/>
      <c r="D311" s="8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2">
      <c r="A312" s="7"/>
      <c r="B312" s="7"/>
      <c r="C312" s="7"/>
      <c r="D312" s="8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2">
      <c r="A313" s="7"/>
      <c r="B313" s="7"/>
      <c r="C313" s="7"/>
      <c r="D313" s="8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2">
      <c r="A314" s="7"/>
      <c r="B314" s="7"/>
      <c r="C314" s="7"/>
      <c r="D314" s="8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2">
      <c r="A315" s="7"/>
      <c r="B315" s="7"/>
      <c r="C315" s="7"/>
      <c r="D315" s="8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2">
      <c r="A316" s="7"/>
      <c r="B316" s="7"/>
      <c r="C316" s="7"/>
      <c r="D316" s="8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2">
      <c r="A317" s="7"/>
      <c r="B317" s="7"/>
      <c r="C317" s="7"/>
      <c r="D317" s="8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2">
      <c r="A318" s="7"/>
      <c r="B318" s="7"/>
      <c r="C318" s="7"/>
      <c r="D318" s="8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2">
      <c r="A319" s="7"/>
      <c r="B319" s="7"/>
      <c r="C319" s="7"/>
      <c r="D319" s="8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2">
      <c r="A320" s="7"/>
      <c r="B320" s="7"/>
      <c r="C320" s="7"/>
      <c r="D320" s="8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2">
      <c r="A321" s="7"/>
      <c r="B321" s="7"/>
      <c r="C321" s="7"/>
      <c r="D321" s="8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2">
      <c r="A322" s="7"/>
      <c r="B322" s="7"/>
      <c r="C322" s="7"/>
      <c r="D322" s="8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2">
      <c r="A323" s="7"/>
      <c r="B323" s="7"/>
      <c r="C323" s="7"/>
      <c r="D323" s="8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2">
      <c r="A324" s="7"/>
      <c r="B324" s="7"/>
      <c r="C324" s="7"/>
      <c r="D324" s="8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2">
      <c r="A325" s="7"/>
      <c r="B325" s="7"/>
      <c r="C325" s="7"/>
      <c r="D325" s="8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2">
      <c r="A326" s="7"/>
      <c r="B326" s="7"/>
      <c r="C326" s="7"/>
      <c r="D326" s="8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2">
      <c r="A327" s="7"/>
      <c r="B327" s="7"/>
      <c r="C327" s="7"/>
      <c r="D327" s="8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2">
      <c r="A328" s="7"/>
      <c r="B328" s="7"/>
      <c r="C328" s="7"/>
      <c r="D328" s="8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2">
      <c r="A329" s="7"/>
      <c r="B329" s="7"/>
      <c r="C329" s="7"/>
      <c r="D329" s="8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2">
      <c r="A330" s="7"/>
      <c r="B330" s="7"/>
      <c r="C330" s="7"/>
      <c r="D330" s="8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2">
      <c r="A331" s="7"/>
      <c r="B331" s="7"/>
      <c r="C331" s="7"/>
      <c r="D331" s="8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2">
      <c r="A332" s="7"/>
      <c r="B332" s="7"/>
      <c r="C332" s="7"/>
      <c r="D332" s="8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2">
      <c r="A333" s="7"/>
      <c r="B333" s="7"/>
      <c r="C333" s="7"/>
      <c r="D333" s="8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2">
      <c r="A334" s="7"/>
      <c r="B334" s="7"/>
      <c r="C334" s="7"/>
      <c r="D334" s="8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2">
      <c r="A335" s="7"/>
      <c r="B335" s="7"/>
      <c r="C335" s="7"/>
      <c r="D335" s="8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2">
      <c r="A336" s="7"/>
      <c r="B336" s="7"/>
      <c r="C336" s="7"/>
      <c r="D336" s="8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2">
      <c r="A337" s="7"/>
      <c r="B337" s="7"/>
      <c r="C337" s="7"/>
      <c r="D337" s="8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2">
      <c r="A338" s="7"/>
      <c r="B338" s="7"/>
      <c r="C338" s="7"/>
      <c r="D338" s="8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2">
      <c r="A339" s="7"/>
      <c r="B339" s="7"/>
      <c r="C339" s="7"/>
      <c r="D339" s="8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2">
      <c r="A340" s="7"/>
      <c r="B340" s="7"/>
      <c r="C340" s="7"/>
      <c r="D340" s="8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2">
      <c r="A341" s="7"/>
      <c r="B341" s="7"/>
      <c r="C341" s="7"/>
      <c r="D341" s="8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2">
      <c r="A342" s="7"/>
      <c r="B342" s="7"/>
      <c r="C342" s="7"/>
      <c r="D342" s="8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2">
      <c r="A343" s="7"/>
      <c r="B343" s="7"/>
      <c r="C343" s="7"/>
      <c r="D343" s="8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2">
      <c r="A344" s="7"/>
      <c r="B344" s="7"/>
      <c r="C344" s="7"/>
      <c r="D344" s="8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2">
      <c r="A345" s="7"/>
      <c r="B345" s="7"/>
      <c r="C345" s="7"/>
      <c r="D345" s="8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2">
      <c r="A346" s="7"/>
      <c r="B346" s="7"/>
      <c r="C346" s="7"/>
      <c r="D346" s="8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2">
      <c r="A347" s="7"/>
      <c r="B347" s="7"/>
      <c r="C347" s="7"/>
      <c r="D347" s="8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2">
      <c r="A348" s="7"/>
      <c r="B348" s="7"/>
      <c r="C348" s="7"/>
      <c r="D348" s="8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2">
      <c r="A349" s="7"/>
      <c r="B349" s="7"/>
      <c r="C349" s="7"/>
      <c r="D349" s="8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2">
      <c r="A350" s="7"/>
      <c r="B350" s="7"/>
      <c r="C350" s="7"/>
      <c r="D350" s="8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2">
      <c r="A351" s="7"/>
      <c r="B351" s="7"/>
      <c r="C351" s="7"/>
      <c r="D351" s="8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2">
      <c r="A352" s="7"/>
      <c r="B352" s="7"/>
      <c r="C352" s="7"/>
      <c r="D352" s="8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2">
      <c r="A353" s="7"/>
      <c r="B353" s="7"/>
      <c r="C353" s="7"/>
      <c r="D353" s="8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2">
      <c r="A354" s="7"/>
      <c r="B354" s="7"/>
      <c r="C354" s="7"/>
      <c r="D354" s="8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2">
      <c r="A355" s="7"/>
      <c r="B355" s="7"/>
      <c r="C355" s="7"/>
      <c r="D355" s="8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2">
      <c r="A356" s="7"/>
      <c r="B356" s="7"/>
      <c r="C356" s="7"/>
      <c r="D356" s="8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2">
      <c r="A357" s="7"/>
      <c r="B357" s="7"/>
      <c r="C357" s="7"/>
      <c r="D357" s="8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2">
      <c r="A358" s="7"/>
      <c r="B358" s="7"/>
      <c r="C358" s="7"/>
      <c r="D358" s="8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2">
      <c r="A359" s="7"/>
      <c r="B359" s="7"/>
      <c r="C359" s="7"/>
      <c r="D359" s="8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2">
      <c r="A360" s="7"/>
      <c r="B360" s="7"/>
      <c r="C360" s="7"/>
      <c r="D360" s="8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2">
      <c r="A361" s="7"/>
      <c r="B361" s="7"/>
      <c r="C361" s="7"/>
      <c r="D361" s="8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2">
      <c r="A362" s="7"/>
      <c r="B362" s="7"/>
      <c r="C362" s="7"/>
      <c r="D362" s="8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2">
      <c r="A363" s="7"/>
      <c r="B363" s="7"/>
      <c r="C363" s="7"/>
      <c r="D363" s="8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2">
      <c r="A364" s="7"/>
      <c r="B364" s="7"/>
      <c r="C364" s="7"/>
      <c r="D364" s="8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2">
      <c r="A365" s="7"/>
      <c r="B365" s="7"/>
      <c r="C365" s="7"/>
      <c r="D365" s="8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2">
      <c r="A366" s="7"/>
      <c r="B366" s="7"/>
      <c r="C366" s="7"/>
      <c r="D366" s="8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2">
      <c r="A367" s="7"/>
      <c r="B367" s="7"/>
      <c r="C367" s="7"/>
      <c r="D367" s="8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2">
      <c r="A368" s="7"/>
      <c r="B368" s="7"/>
      <c r="C368" s="7"/>
      <c r="D368" s="8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2">
      <c r="A369" s="7"/>
      <c r="B369" s="7"/>
      <c r="C369" s="7"/>
      <c r="D369" s="8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2">
      <c r="A370" s="7"/>
      <c r="B370" s="7"/>
      <c r="C370" s="7"/>
      <c r="D370" s="8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2">
      <c r="A371" s="7"/>
      <c r="B371" s="7"/>
      <c r="C371" s="7"/>
      <c r="D371" s="8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2">
      <c r="A372" s="7"/>
      <c r="B372" s="7"/>
      <c r="C372" s="7"/>
      <c r="D372" s="8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2">
      <c r="A373" s="7"/>
      <c r="B373" s="7"/>
      <c r="C373" s="7"/>
      <c r="D373" s="8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2">
      <c r="A374" s="7"/>
      <c r="B374" s="7"/>
      <c r="C374" s="7"/>
      <c r="D374" s="8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2">
      <c r="A375" s="7"/>
      <c r="B375" s="7"/>
      <c r="C375" s="7"/>
      <c r="D375" s="8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2">
      <c r="A376" s="7"/>
      <c r="B376" s="7"/>
      <c r="C376" s="7"/>
      <c r="D376" s="8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2">
      <c r="A377" s="7"/>
      <c r="B377" s="7"/>
      <c r="C377" s="7"/>
      <c r="D377" s="8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2">
      <c r="A378" s="7"/>
      <c r="B378" s="7"/>
      <c r="C378" s="7"/>
      <c r="D378" s="8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2">
      <c r="A379" s="7"/>
      <c r="B379" s="7"/>
      <c r="C379" s="7"/>
      <c r="D379" s="8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2">
      <c r="A380" s="7"/>
      <c r="B380" s="7"/>
      <c r="C380" s="7"/>
      <c r="D380" s="8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2">
      <c r="A381" s="7"/>
      <c r="B381" s="7"/>
      <c r="C381" s="7"/>
      <c r="D381" s="8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2">
      <c r="A382" s="7"/>
      <c r="B382" s="7"/>
      <c r="C382" s="7"/>
      <c r="D382" s="8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2">
      <c r="A383" s="7"/>
      <c r="B383" s="7"/>
      <c r="C383" s="7"/>
      <c r="D383" s="8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2">
      <c r="A384" s="7"/>
      <c r="B384" s="7"/>
      <c r="C384" s="7"/>
      <c r="D384" s="8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2">
      <c r="A385" s="7"/>
      <c r="B385" s="7"/>
      <c r="C385" s="7"/>
      <c r="D385" s="8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2">
      <c r="A386" s="7"/>
      <c r="B386" s="7"/>
      <c r="C386" s="7"/>
      <c r="D386" s="8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2">
      <c r="A387" s="7"/>
      <c r="B387" s="7"/>
      <c r="C387" s="7"/>
      <c r="D387" s="8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2">
      <c r="A388" s="7"/>
      <c r="B388" s="7"/>
      <c r="C388" s="7"/>
      <c r="D388" s="8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2">
      <c r="A389" s="7"/>
      <c r="B389" s="7"/>
      <c r="C389" s="7"/>
      <c r="D389" s="8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2">
      <c r="A390" s="7"/>
      <c r="B390" s="7"/>
      <c r="C390" s="7"/>
      <c r="D390" s="8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2">
      <c r="A391" s="7"/>
      <c r="B391" s="7"/>
      <c r="C391" s="7"/>
      <c r="D391" s="8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2">
      <c r="A392" s="7"/>
      <c r="B392" s="7"/>
      <c r="C392" s="7"/>
      <c r="D392" s="8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2">
      <c r="A393" s="7"/>
      <c r="B393" s="7"/>
      <c r="C393" s="7"/>
      <c r="D393" s="8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2">
      <c r="A394" s="7"/>
      <c r="B394" s="7"/>
      <c r="C394" s="7"/>
      <c r="D394" s="8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2">
      <c r="A395" s="7"/>
      <c r="B395" s="7"/>
      <c r="C395" s="7"/>
      <c r="D395" s="8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2">
      <c r="A396" s="7"/>
      <c r="B396" s="7"/>
      <c r="C396" s="7"/>
      <c r="D396" s="8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2">
      <c r="A397" s="7"/>
      <c r="B397" s="7"/>
      <c r="C397" s="7"/>
      <c r="D397" s="8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2">
      <c r="A398" s="7"/>
      <c r="B398" s="7"/>
      <c r="C398" s="7"/>
      <c r="D398" s="8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2">
      <c r="A399" s="7"/>
      <c r="B399" s="7"/>
      <c r="C399" s="7"/>
      <c r="D399" s="8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2">
      <c r="A400" s="7"/>
      <c r="B400" s="7"/>
      <c r="C400" s="7"/>
      <c r="D400" s="8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2">
      <c r="A401" s="7"/>
      <c r="B401" s="7"/>
      <c r="C401" s="7"/>
      <c r="D401" s="8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2">
      <c r="A402" s="7"/>
      <c r="B402" s="7"/>
      <c r="C402" s="7"/>
      <c r="D402" s="8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2">
      <c r="A403" s="7"/>
      <c r="B403" s="7"/>
      <c r="C403" s="7"/>
      <c r="D403" s="8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2">
      <c r="A404" s="7"/>
      <c r="B404" s="7"/>
      <c r="C404" s="7"/>
      <c r="D404" s="8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2">
      <c r="A405" s="7"/>
      <c r="B405" s="7"/>
      <c r="C405" s="7"/>
      <c r="D405" s="8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2">
      <c r="A406" s="7"/>
      <c r="B406" s="7"/>
      <c r="C406" s="7"/>
      <c r="D406" s="8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2">
      <c r="A407" s="7"/>
      <c r="B407" s="7"/>
      <c r="C407" s="7"/>
      <c r="D407" s="8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2">
      <c r="A408" s="7"/>
      <c r="B408" s="7"/>
      <c r="C408" s="7"/>
      <c r="D408" s="8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2">
      <c r="A409" s="7"/>
      <c r="B409" s="7"/>
      <c r="C409" s="7"/>
      <c r="D409" s="8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2">
      <c r="A410" s="7"/>
      <c r="B410" s="7"/>
      <c r="C410" s="7"/>
      <c r="D410" s="8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2">
      <c r="A411" s="7"/>
      <c r="B411" s="7"/>
      <c r="C411" s="7"/>
      <c r="D411" s="8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2">
      <c r="A412" s="7"/>
      <c r="B412" s="7"/>
      <c r="C412" s="7"/>
      <c r="D412" s="8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2">
      <c r="A413" s="7"/>
      <c r="B413" s="7"/>
      <c r="C413" s="7"/>
      <c r="D413" s="8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2">
      <c r="A414" s="7"/>
      <c r="B414" s="7"/>
      <c r="C414" s="7"/>
      <c r="D414" s="8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2">
      <c r="A415" s="7"/>
      <c r="B415" s="7"/>
      <c r="C415" s="7"/>
      <c r="D415" s="8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2">
      <c r="A416" s="7"/>
      <c r="B416" s="7"/>
      <c r="C416" s="7"/>
      <c r="D416" s="8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2">
      <c r="A417" s="7"/>
      <c r="B417" s="7"/>
      <c r="C417" s="7"/>
      <c r="D417" s="8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2">
      <c r="A418" s="7"/>
      <c r="B418" s="7"/>
      <c r="C418" s="7"/>
      <c r="D418" s="8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2">
      <c r="A419" s="7"/>
      <c r="B419" s="7"/>
      <c r="C419" s="7"/>
      <c r="D419" s="8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2">
      <c r="A420" s="7"/>
      <c r="B420" s="7"/>
      <c r="C420" s="7"/>
      <c r="D420" s="8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2">
      <c r="A421" s="7"/>
      <c r="B421" s="7"/>
      <c r="C421" s="7"/>
      <c r="D421" s="8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2">
      <c r="A422" s="7"/>
      <c r="B422" s="7"/>
      <c r="C422" s="7"/>
      <c r="D422" s="8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2">
      <c r="A423" s="7"/>
      <c r="B423" s="7"/>
      <c r="C423" s="7"/>
      <c r="D423" s="8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2">
      <c r="A424" s="7"/>
      <c r="B424" s="7"/>
      <c r="C424" s="7"/>
      <c r="D424" s="8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2">
      <c r="A425" s="7"/>
      <c r="B425" s="7"/>
      <c r="C425" s="7"/>
      <c r="D425" s="8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2">
      <c r="A426" s="7"/>
      <c r="B426" s="7"/>
      <c r="C426" s="7"/>
      <c r="D426" s="8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2">
      <c r="A427" s="7"/>
      <c r="B427" s="7"/>
      <c r="C427" s="7"/>
      <c r="D427" s="8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2">
      <c r="A428" s="7"/>
      <c r="B428" s="7"/>
      <c r="C428" s="7"/>
      <c r="D428" s="8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2">
      <c r="A429" s="7"/>
      <c r="B429" s="7"/>
      <c r="C429" s="7"/>
      <c r="D429" s="8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2">
      <c r="A430" s="7"/>
      <c r="B430" s="7"/>
      <c r="C430" s="7"/>
      <c r="D430" s="8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2">
      <c r="A431" s="7"/>
      <c r="B431" s="7"/>
      <c r="C431" s="7"/>
      <c r="D431" s="8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2">
      <c r="A432" s="7"/>
      <c r="B432" s="7"/>
      <c r="C432" s="7"/>
      <c r="D432" s="8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2">
      <c r="A433" s="7"/>
      <c r="B433" s="7"/>
      <c r="C433" s="7"/>
      <c r="D433" s="8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2">
      <c r="A434" s="7"/>
      <c r="B434" s="7"/>
      <c r="C434" s="7"/>
      <c r="D434" s="8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2">
      <c r="A435" s="7"/>
      <c r="B435" s="7"/>
      <c r="C435" s="7"/>
      <c r="D435" s="8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2">
      <c r="A436" s="7"/>
      <c r="B436" s="7"/>
      <c r="C436" s="7"/>
      <c r="D436" s="8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2">
      <c r="A437" s="7"/>
      <c r="B437" s="7"/>
      <c r="C437" s="7"/>
      <c r="D437" s="8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2">
      <c r="A438" s="7"/>
      <c r="B438" s="7"/>
      <c r="C438" s="7"/>
      <c r="D438" s="8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2">
      <c r="A439" s="7"/>
      <c r="B439" s="7"/>
      <c r="C439" s="7"/>
      <c r="D439" s="8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2">
      <c r="A440" s="7"/>
      <c r="B440" s="7"/>
      <c r="C440" s="7"/>
      <c r="D440" s="8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2">
      <c r="A441" s="7"/>
      <c r="B441" s="7"/>
      <c r="C441" s="7"/>
      <c r="D441" s="8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2">
      <c r="A442" s="7"/>
      <c r="B442" s="7"/>
      <c r="C442" s="7"/>
      <c r="D442" s="8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2">
      <c r="A443" s="7"/>
      <c r="B443" s="7"/>
      <c r="C443" s="7"/>
      <c r="D443" s="8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2">
      <c r="A444" s="7"/>
      <c r="B444" s="7"/>
      <c r="C444" s="7"/>
      <c r="D444" s="8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2">
      <c r="A445" s="7"/>
      <c r="B445" s="7"/>
      <c r="C445" s="7"/>
      <c r="D445" s="8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2">
      <c r="A446" s="7"/>
      <c r="B446" s="7"/>
      <c r="C446" s="7"/>
      <c r="D446" s="8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2">
      <c r="A447" s="7"/>
      <c r="B447" s="7"/>
      <c r="C447" s="7"/>
      <c r="D447" s="8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2">
      <c r="A448" s="7"/>
      <c r="B448" s="7"/>
      <c r="C448" s="7"/>
      <c r="D448" s="8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2">
      <c r="A449" s="7"/>
      <c r="B449" s="7"/>
      <c r="C449" s="7"/>
      <c r="D449" s="8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2">
      <c r="A450" s="7"/>
      <c r="B450" s="7"/>
      <c r="C450" s="7"/>
      <c r="D450" s="8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2">
      <c r="A451" s="7"/>
      <c r="B451" s="7"/>
      <c r="C451" s="7"/>
      <c r="D451" s="8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2">
      <c r="A452" s="7"/>
      <c r="B452" s="7"/>
      <c r="C452" s="7"/>
      <c r="D452" s="8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2">
      <c r="A453" s="7"/>
      <c r="B453" s="7"/>
      <c r="C453" s="7"/>
      <c r="D453" s="8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2">
      <c r="A454" s="7"/>
      <c r="B454" s="7"/>
      <c r="C454" s="7"/>
      <c r="D454" s="8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2">
      <c r="A455" s="7"/>
      <c r="B455" s="7"/>
      <c r="C455" s="7"/>
      <c r="D455" s="8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2">
      <c r="A456" s="7"/>
      <c r="B456" s="7"/>
      <c r="C456" s="7"/>
      <c r="D456" s="8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2">
      <c r="A457" s="7"/>
      <c r="B457" s="7"/>
      <c r="C457" s="7"/>
      <c r="D457" s="8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2">
      <c r="A458" s="7"/>
      <c r="B458" s="7"/>
      <c r="C458" s="7"/>
      <c r="D458" s="8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2">
      <c r="A459" s="7"/>
      <c r="B459" s="7"/>
      <c r="C459" s="7"/>
      <c r="D459" s="8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2">
      <c r="A460" s="7"/>
      <c r="B460" s="7"/>
      <c r="C460" s="7"/>
      <c r="D460" s="8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2">
      <c r="A461" s="7"/>
      <c r="B461" s="7"/>
      <c r="C461" s="7"/>
      <c r="D461" s="8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2">
      <c r="A462" s="7"/>
      <c r="B462" s="7"/>
      <c r="C462" s="7"/>
      <c r="D462" s="8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2">
      <c r="A463" s="7"/>
      <c r="B463" s="7"/>
      <c r="C463" s="7"/>
      <c r="D463" s="8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2">
      <c r="A464" s="7"/>
      <c r="B464" s="7"/>
      <c r="C464" s="7"/>
      <c r="D464" s="8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2">
      <c r="A465" s="7"/>
      <c r="B465" s="7"/>
      <c r="C465" s="7"/>
      <c r="D465" s="8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2">
      <c r="A466" s="7"/>
      <c r="B466" s="7"/>
      <c r="C466" s="7"/>
      <c r="D466" s="8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2">
      <c r="A467" s="7"/>
      <c r="B467" s="7"/>
      <c r="C467" s="7"/>
      <c r="D467" s="8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2">
      <c r="A468" s="7"/>
      <c r="B468" s="7"/>
      <c r="C468" s="7"/>
      <c r="D468" s="8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2">
      <c r="A469" s="7"/>
      <c r="B469" s="7"/>
      <c r="C469" s="7"/>
      <c r="D469" s="8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2">
      <c r="A470" s="7"/>
      <c r="B470" s="7"/>
      <c r="C470" s="7"/>
      <c r="D470" s="8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2">
      <c r="A471" s="7"/>
      <c r="B471" s="7"/>
      <c r="C471" s="7"/>
      <c r="D471" s="8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2">
      <c r="A472" s="7"/>
      <c r="B472" s="7"/>
      <c r="C472" s="7"/>
      <c r="D472" s="8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2">
      <c r="A473" s="7"/>
      <c r="B473" s="7"/>
      <c r="C473" s="7"/>
      <c r="D473" s="8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2">
      <c r="A474" s="7"/>
      <c r="B474" s="7"/>
      <c r="C474" s="7"/>
      <c r="D474" s="8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2">
      <c r="A475" s="7"/>
      <c r="B475" s="7"/>
      <c r="C475" s="7"/>
      <c r="D475" s="8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2">
      <c r="A476" s="7"/>
      <c r="B476" s="7"/>
      <c r="C476" s="7"/>
      <c r="D476" s="8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2">
      <c r="A477" s="7"/>
      <c r="B477" s="7"/>
      <c r="C477" s="7"/>
      <c r="D477" s="8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2">
      <c r="A478" s="7"/>
      <c r="B478" s="7"/>
      <c r="C478" s="7"/>
      <c r="D478" s="8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2">
      <c r="A479" s="7"/>
      <c r="B479" s="7"/>
      <c r="C479" s="7"/>
      <c r="D479" s="8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2">
      <c r="A480" s="7"/>
      <c r="B480" s="7"/>
      <c r="C480" s="7"/>
      <c r="D480" s="8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2">
      <c r="A481" s="7"/>
      <c r="B481" s="7"/>
      <c r="C481" s="7"/>
      <c r="D481" s="8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2">
      <c r="A482" s="7"/>
      <c r="B482" s="7"/>
      <c r="C482" s="7"/>
      <c r="D482" s="8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2">
      <c r="A483" s="7"/>
      <c r="B483" s="7"/>
      <c r="C483" s="7"/>
      <c r="D483" s="8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2">
      <c r="A484" s="7"/>
      <c r="B484" s="7"/>
      <c r="C484" s="7"/>
      <c r="D484" s="8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2">
      <c r="A485" s="7"/>
      <c r="B485" s="7"/>
      <c r="C485" s="7"/>
      <c r="D485" s="8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2">
      <c r="A486" s="7"/>
      <c r="B486" s="7"/>
      <c r="C486" s="7"/>
      <c r="D486" s="8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2">
      <c r="A487" s="7"/>
      <c r="B487" s="7"/>
      <c r="C487" s="7"/>
      <c r="D487" s="8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2">
      <c r="A488" s="7"/>
      <c r="B488" s="7"/>
      <c r="C488" s="7"/>
      <c r="D488" s="8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2">
      <c r="A489" s="7"/>
      <c r="B489" s="7"/>
      <c r="C489" s="7"/>
      <c r="D489" s="8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2">
      <c r="A490" s="7"/>
      <c r="B490" s="7"/>
      <c r="C490" s="7"/>
      <c r="D490" s="8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2">
      <c r="A491" s="7"/>
      <c r="B491" s="7"/>
      <c r="C491" s="7"/>
      <c r="D491" s="8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2">
      <c r="A492" s="7"/>
      <c r="B492" s="7"/>
      <c r="C492" s="7"/>
      <c r="D492" s="8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2">
      <c r="A493" s="7"/>
      <c r="B493" s="7"/>
      <c r="C493" s="7"/>
      <c r="D493" s="8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2">
      <c r="A494" s="7"/>
      <c r="B494" s="7"/>
      <c r="C494" s="7"/>
      <c r="D494" s="8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2">
      <c r="A495" s="7"/>
      <c r="B495" s="7"/>
      <c r="C495" s="7"/>
      <c r="D495" s="8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2">
      <c r="A496" s="7"/>
      <c r="B496" s="7"/>
      <c r="C496" s="7"/>
      <c r="D496" s="8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2">
      <c r="A497" s="7"/>
      <c r="B497" s="7"/>
      <c r="C497" s="7"/>
      <c r="D497" s="8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2">
      <c r="A498" s="7"/>
      <c r="B498" s="7"/>
      <c r="C498" s="7"/>
      <c r="D498" s="8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2">
      <c r="A499" s="7"/>
      <c r="B499" s="7"/>
      <c r="C499" s="7"/>
      <c r="D499" s="8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2">
      <c r="A500" s="7"/>
      <c r="B500" s="7"/>
      <c r="C500" s="7"/>
      <c r="D500" s="8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2">
      <c r="A501" s="7"/>
      <c r="B501" s="7"/>
      <c r="C501" s="7"/>
      <c r="D501" s="8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2">
      <c r="A502" s="7"/>
      <c r="B502" s="7"/>
      <c r="C502" s="7"/>
      <c r="D502" s="8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2">
      <c r="A503" s="7"/>
      <c r="B503" s="7"/>
      <c r="C503" s="7"/>
      <c r="D503" s="8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2">
      <c r="A504" s="7"/>
      <c r="B504" s="7"/>
      <c r="C504" s="7"/>
      <c r="D504" s="8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2">
      <c r="A505" s="7"/>
      <c r="B505" s="7"/>
      <c r="C505" s="7"/>
      <c r="D505" s="8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2">
      <c r="A506" s="7"/>
      <c r="B506" s="7"/>
      <c r="C506" s="7"/>
      <c r="D506" s="8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2">
      <c r="A507" s="7"/>
      <c r="B507" s="7"/>
      <c r="C507" s="7"/>
      <c r="D507" s="8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2">
      <c r="A508" s="7"/>
      <c r="B508" s="7"/>
      <c r="C508" s="7"/>
      <c r="D508" s="8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2">
      <c r="A509" s="7"/>
      <c r="B509" s="7"/>
      <c r="C509" s="7"/>
      <c r="D509" s="8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2">
      <c r="A510" s="7"/>
      <c r="B510" s="7"/>
      <c r="C510" s="7"/>
      <c r="D510" s="8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2">
      <c r="A511" s="7"/>
      <c r="B511" s="7"/>
      <c r="C511" s="7"/>
      <c r="D511" s="8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2">
      <c r="A512" s="7"/>
      <c r="B512" s="7"/>
      <c r="C512" s="7"/>
      <c r="D512" s="8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2">
      <c r="A513" s="7"/>
      <c r="B513" s="7"/>
      <c r="C513" s="7"/>
      <c r="D513" s="8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2">
      <c r="A514" s="7"/>
      <c r="B514" s="7"/>
      <c r="C514" s="7"/>
      <c r="D514" s="8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2">
      <c r="A515" s="7"/>
      <c r="B515" s="7"/>
      <c r="C515" s="7"/>
      <c r="D515" s="8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2">
      <c r="A516" s="7"/>
      <c r="B516" s="7"/>
      <c r="C516" s="7"/>
      <c r="D516" s="8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2">
      <c r="A517" s="7"/>
      <c r="B517" s="7"/>
      <c r="C517" s="7"/>
      <c r="D517" s="8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2">
      <c r="A518" s="7"/>
      <c r="B518" s="7"/>
      <c r="C518" s="7"/>
      <c r="D518" s="8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2">
      <c r="A519" s="7"/>
      <c r="B519" s="7"/>
      <c r="C519" s="7"/>
      <c r="D519" s="8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2">
      <c r="A520" s="7"/>
      <c r="B520" s="7"/>
      <c r="C520" s="7"/>
      <c r="D520" s="8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2">
      <c r="A521" s="7"/>
      <c r="B521" s="7"/>
      <c r="C521" s="7"/>
      <c r="D521" s="8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2">
      <c r="A522" s="7"/>
      <c r="B522" s="7"/>
      <c r="C522" s="7"/>
      <c r="D522" s="8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2">
      <c r="A523" s="7"/>
      <c r="B523" s="7"/>
      <c r="C523" s="7"/>
      <c r="D523" s="8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2">
      <c r="A524" s="7"/>
      <c r="B524" s="7"/>
      <c r="C524" s="7"/>
      <c r="D524" s="8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2">
      <c r="A525" s="7"/>
      <c r="B525" s="7"/>
      <c r="C525" s="7"/>
      <c r="D525" s="8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2">
      <c r="A526" s="7"/>
      <c r="B526" s="7"/>
      <c r="C526" s="7"/>
      <c r="D526" s="8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2">
      <c r="A527" s="7"/>
      <c r="B527" s="7"/>
      <c r="C527" s="7"/>
      <c r="D527" s="8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2">
      <c r="A528" s="7"/>
      <c r="B528" s="7"/>
      <c r="C528" s="7"/>
      <c r="D528" s="8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2">
      <c r="A529" s="7"/>
      <c r="B529" s="7"/>
      <c r="C529" s="7"/>
      <c r="D529" s="8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2">
      <c r="A530" s="7"/>
      <c r="B530" s="7"/>
      <c r="C530" s="7"/>
      <c r="D530" s="8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2">
      <c r="A531" s="7"/>
      <c r="B531" s="7"/>
      <c r="C531" s="7"/>
      <c r="D531" s="8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2">
      <c r="A532" s="7"/>
      <c r="B532" s="7"/>
      <c r="C532" s="7"/>
      <c r="D532" s="8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2">
      <c r="A533" s="7"/>
      <c r="B533" s="7"/>
      <c r="C533" s="7"/>
      <c r="D533" s="8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2">
      <c r="A534" s="7"/>
      <c r="B534" s="7"/>
      <c r="C534" s="7"/>
      <c r="D534" s="8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2">
      <c r="A535" s="7"/>
      <c r="B535" s="7"/>
      <c r="C535" s="7"/>
      <c r="D535" s="8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2">
      <c r="A536" s="7"/>
      <c r="B536" s="7"/>
      <c r="C536" s="7"/>
      <c r="D536" s="8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2">
      <c r="A537" s="7"/>
      <c r="B537" s="7"/>
      <c r="C537" s="7"/>
      <c r="D537" s="8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2">
      <c r="A538" s="7"/>
      <c r="B538" s="7"/>
      <c r="C538" s="7"/>
      <c r="D538" s="8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2">
      <c r="A539" s="7"/>
      <c r="B539" s="7"/>
      <c r="C539" s="7"/>
      <c r="D539" s="8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2">
      <c r="A540" s="7"/>
      <c r="B540" s="7"/>
      <c r="C540" s="7"/>
      <c r="D540" s="8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2">
      <c r="A541" s="7"/>
      <c r="B541" s="7"/>
      <c r="C541" s="7"/>
      <c r="D541" s="8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2">
      <c r="A542" s="7"/>
      <c r="B542" s="7"/>
      <c r="C542" s="7"/>
      <c r="D542" s="8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2">
      <c r="A543" s="7"/>
      <c r="B543" s="7"/>
      <c r="C543" s="7"/>
      <c r="D543" s="8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2">
      <c r="A544" s="7"/>
      <c r="B544" s="7"/>
      <c r="C544" s="7"/>
      <c r="D544" s="8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2">
      <c r="A545" s="7"/>
      <c r="B545" s="7"/>
      <c r="C545" s="7"/>
      <c r="D545" s="8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2">
      <c r="A546" s="7"/>
      <c r="B546" s="7"/>
      <c r="C546" s="7"/>
      <c r="D546" s="8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2">
      <c r="A547" s="7"/>
      <c r="B547" s="7"/>
      <c r="C547" s="7"/>
      <c r="D547" s="8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2">
      <c r="A548" s="7"/>
      <c r="B548" s="7"/>
      <c r="C548" s="7"/>
      <c r="D548" s="8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2">
      <c r="A549" s="7"/>
      <c r="B549" s="7"/>
      <c r="C549" s="7"/>
      <c r="D549" s="8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2">
      <c r="A550" s="7"/>
      <c r="B550" s="7"/>
      <c r="C550" s="7"/>
      <c r="D550" s="8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2">
      <c r="A551" s="7"/>
      <c r="B551" s="7"/>
      <c r="C551" s="7"/>
      <c r="D551" s="8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2">
      <c r="A552" s="7"/>
      <c r="B552" s="7"/>
      <c r="C552" s="7"/>
      <c r="D552" s="8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2">
      <c r="A553" s="7"/>
      <c r="B553" s="7"/>
      <c r="C553" s="7"/>
      <c r="D553" s="8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2">
      <c r="A554" s="7"/>
      <c r="B554" s="7"/>
      <c r="C554" s="7"/>
      <c r="D554" s="8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2">
      <c r="A555" s="7"/>
      <c r="B555" s="7"/>
      <c r="C555" s="7"/>
      <c r="D555" s="8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2">
      <c r="A556" s="7"/>
      <c r="B556" s="7"/>
      <c r="C556" s="7"/>
      <c r="D556" s="8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2">
      <c r="A557" s="7"/>
      <c r="B557" s="7"/>
      <c r="C557" s="7"/>
      <c r="D557" s="8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2">
      <c r="A558" s="7"/>
      <c r="B558" s="7"/>
      <c r="C558" s="7"/>
      <c r="D558" s="8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2">
      <c r="A559" s="7"/>
      <c r="B559" s="7"/>
      <c r="C559" s="7"/>
      <c r="D559" s="8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2">
      <c r="A560" s="7"/>
      <c r="B560" s="7"/>
      <c r="C560" s="7"/>
      <c r="D560" s="8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2">
      <c r="A561" s="7"/>
      <c r="B561" s="7"/>
      <c r="C561" s="7"/>
      <c r="D561" s="8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2">
      <c r="A562" s="7"/>
      <c r="B562" s="7"/>
      <c r="C562" s="7"/>
      <c r="D562" s="8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2">
      <c r="A563" s="7"/>
      <c r="B563" s="7"/>
      <c r="C563" s="7"/>
      <c r="D563" s="8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2">
      <c r="A564" s="7"/>
      <c r="B564" s="7"/>
      <c r="C564" s="7"/>
      <c r="D564" s="8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2">
      <c r="A565" s="7"/>
      <c r="B565" s="7"/>
      <c r="C565" s="7"/>
      <c r="D565" s="8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2">
      <c r="A566" s="7"/>
      <c r="B566" s="7"/>
      <c r="C566" s="7"/>
      <c r="D566" s="8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2">
      <c r="A567" s="7"/>
      <c r="B567" s="7"/>
      <c r="C567" s="7"/>
      <c r="D567" s="8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2">
      <c r="A568" s="7"/>
      <c r="B568" s="7"/>
      <c r="C568" s="7"/>
      <c r="D568" s="8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2">
      <c r="A569" s="7"/>
      <c r="B569" s="7"/>
      <c r="C569" s="7"/>
      <c r="D569" s="8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2">
      <c r="A570" s="7"/>
      <c r="B570" s="7"/>
      <c r="C570" s="7"/>
      <c r="D570" s="8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2">
      <c r="A571" s="7"/>
      <c r="B571" s="7"/>
      <c r="C571" s="7"/>
      <c r="D571" s="8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2">
      <c r="A572" s="7"/>
      <c r="B572" s="7"/>
      <c r="C572" s="7"/>
      <c r="D572" s="8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2">
      <c r="A573" s="7"/>
      <c r="B573" s="7"/>
      <c r="C573" s="7"/>
      <c r="D573" s="8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2">
      <c r="A574" s="7"/>
      <c r="B574" s="7"/>
      <c r="C574" s="7"/>
      <c r="D574" s="8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2">
      <c r="A575" s="7"/>
      <c r="B575" s="7"/>
      <c r="C575" s="7"/>
      <c r="D575" s="8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2">
      <c r="A576" s="7"/>
      <c r="B576" s="7"/>
      <c r="C576" s="7"/>
      <c r="D576" s="8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2">
      <c r="A577" s="7"/>
      <c r="B577" s="7"/>
      <c r="C577" s="7"/>
      <c r="D577" s="8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2">
      <c r="A578" s="7"/>
      <c r="B578" s="7"/>
      <c r="C578" s="7"/>
      <c r="D578" s="8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2">
      <c r="A579" s="7"/>
      <c r="B579" s="7"/>
      <c r="C579" s="7"/>
      <c r="D579" s="8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2">
      <c r="A580" s="7"/>
      <c r="B580" s="7"/>
      <c r="C580" s="7"/>
      <c r="D580" s="8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2">
      <c r="A581" s="7"/>
      <c r="B581" s="7"/>
      <c r="C581" s="7"/>
      <c r="D581" s="8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2">
      <c r="A582" s="7"/>
      <c r="B582" s="7"/>
      <c r="C582" s="7"/>
      <c r="D582" s="8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2">
      <c r="A583" s="7"/>
      <c r="B583" s="7"/>
      <c r="C583" s="7"/>
      <c r="D583" s="8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2">
      <c r="A584" s="7"/>
      <c r="B584" s="7"/>
      <c r="C584" s="7"/>
      <c r="D584" s="8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2">
      <c r="A585" s="7"/>
      <c r="B585" s="7"/>
      <c r="C585" s="7"/>
      <c r="D585" s="8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2">
      <c r="A586" s="7"/>
      <c r="B586" s="7"/>
      <c r="C586" s="7"/>
      <c r="D586" s="8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2">
      <c r="A587" s="7"/>
      <c r="B587" s="7"/>
      <c r="C587" s="7"/>
      <c r="D587" s="8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2">
      <c r="A588" s="7"/>
      <c r="B588" s="7"/>
      <c r="C588" s="7"/>
      <c r="D588" s="8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2">
      <c r="A589" s="7"/>
      <c r="B589" s="7"/>
      <c r="C589" s="7"/>
      <c r="D589" s="8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2">
      <c r="A590" s="7"/>
      <c r="B590" s="7"/>
      <c r="C590" s="7"/>
      <c r="D590" s="8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2">
      <c r="A591" s="7"/>
      <c r="B591" s="7"/>
      <c r="C591" s="7"/>
      <c r="D591" s="8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2">
      <c r="A592" s="7"/>
      <c r="B592" s="7"/>
      <c r="C592" s="7"/>
      <c r="D592" s="8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2">
      <c r="A593" s="7"/>
      <c r="B593" s="7"/>
      <c r="C593" s="7"/>
      <c r="D593" s="8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2">
      <c r="A594" s="7"/>
      <c r="B594" s="7"/>
      <c r="C594" s="7"/>
      <c r="D594" s="8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2">
      <c r="A595" s="7"/>
      <c r="B595" s="7"/>
      <c r="C595" s="7"/>
      <c r="D595" s="8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2">
      <c r="A596" s="7"/>
      <c r="B596" s="7"/>
      <c r="C596" s="7"/>
      <c r="D596" s="8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2">
      <c r="A597" s="7"/>
      <c r="B597" s="7"/>
      <c r="C597" s="7"/>
      <c r="D597" s="8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2">
      <c r="A598" s="7"/>
      <c r="B598" s="7"/>
      <c r="C598" s="7"/>
      <c r="D598" s="8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2">
      <c r="A599" s="7"/>
      <c r="B599" s="7"/>
      <c r="C599" s="7"/>
      <c r="D599" s="8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2">
      <c r="A600" s="7"/>
      <c r="B600" s="7"/>
      <c r="C600" s="7"/>
      <c r="D600" s="8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2">
      <c r="A601" s="7"/>
      <c r="B601" s="7"/>
      <c r="C601" s="7"/>
      <c r="D601" s="8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2">
      <c r="A602" s="7"/>
      <c r="B602" s="7"/>
      <c r="C602" s="7"/>
      <c r="D602" s="8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2">
      <c r="A603" s="7"/>
      <c r="B603" s="7"/>
      <c r="C603" s="7"/>
      <c r="D603" s="8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2">
      <c r="A604" s="7"/>
      <c r="B604" s="7"/>
      <c r="C604" s="7"/>
      <c r="D604" s="8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2">
      <c r="A605" s="7"/>
      <c r="B605" s="7"/>
      <c r="C605" s="7"/>
      <c r="D605" s="8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2">
      <c r="A606" s="7"/>
      <c r="B606" s="7"/>
      <c r="C606" s="7"/>
      <c r="D606" s="8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2">
      <c r="A607" s="7"/>
      <c r="B607" s="7"/>
      <c r="C607" s="7"/>
      <c r="D607" s="8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2">
      <c r="A608" s="7"/>
      <c r="B608" s="7"/>
      <c r="C608" s="7"/>
      <c r="D608" s="8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2">
      <c r="A609" s="7"/>
      <c r="B609" s="7"/>
      <c r="C609" s="7"/>
      <c r="D609" s="8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2">
      <c r="A610" s="7"/>
      <c r="B610" s="7"/>
      <c r="C610" s="7"/>
      <c r="D610" s="8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2">
      <c r="A611" s="7"/>
      <c r="B611" s="7"/>
      <c r="C611" s="7"/>
      <c r="D611" s="8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2">
      <c r="A612" s="7"/>
      <c r="B612" s="7"/>
      <c r="C612" s="7"/>
      <c r="D612" s="8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2">
      <c r="A613" s="7"/>
      <c r="B613" s="7"/>
      <c r="C613" s="7"/>
      <c r="D613" s="8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2">
      <c r="A614" s="7"/>
      <c r="B614" s="7"/>
      <c r="C614" s="7"/>
      <c r="D614" s="8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2">
      <c r="A615" s="7"/>
      <c r="B615" s="7"/>
      <c r="C615" s="7"/>
      <c r="D615" s="8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2">
      <c r="A616" s="7"/>
      <c r="B616" s="7"/>
      <c r="C616" s="7"/>
      <c r="D616" s="8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2">
      <c r="A617" s="7"/>
      <c r="B617" s="7"/>
      <c r="C617" s="7"/>
      <c r="D617" s="8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2">
      <c r="A618" s="7"/>
      <c r="B618" s="7"/>
      <c r="C618" s="7"/>
      <c r="D618" s="8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2">
      <c r="A619" s="7"/>
      <c r="B619" s="7"/>
      <c r="C619" s="7"/>
      <c r="D619" s="8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2">
      <c r="A620" s="7"/>
      <c r="B620" s="7"/>
      <c r="C620" s="7"/>
      <c r="D620" s="8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2">
      <c r="A621" s="7"/>
      <c r="B621" s="7"/>
      <c r="C621" s="7"/>
      <c r="D621" s="8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2">
      <c r="A622" s="7"/>
      <c r="B622" s="7"/>
      <c r="C622" s="7"/>
      <c r="D622" s="8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2">
      <c r="A623" s="7"/>
      <c r="B623" s="7"/>
      <c r="C623" s="7"/>
      <c r="D623" s="8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2">
      <c r="A624" s="7"/>
      <c r="B624" s="7"/>
      <c r="C624" s="7"/>
      <c r="D624" s="8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2">
      <c r="A625" s="7"/>
      <c r="B625" s="7"/>
      <c r="C625" s="7"/>
      <c r="D625" s="8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2">
      <c r="A626" s="7"/>
      <c r="B626" s="7"/>
      <c r="C626" s="7"/>
      <c r="D626" s="8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2">
      <c r="A627" s="7"/>
      <c r="B627" s="7"/>
      <c r="C627" s="7"/>
      <c r="D627" s="8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2">
      <c r="A628" s="7"/>
      <c r="B628" s="7"/>
      <c r="C628" s="7"/>
      <c r="D628" s="8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2">
      <c r="A629" s="7"/>
      <c r="B629" s="7"/>
      <c r="C629" s="7"/>
      <c r="D629" s="8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2">
      <c r="A630" s="7"/>
      <c r="B630" s="7"/>
      <c r="C630" s="7"/>
      <c r="D630" s="8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2">
      <c r="A631" s="7"/>
      <c r="B631" s="7"/>
      <c r="C631" s="7"/>
      <c r="D631" s="8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2">
      <c r="A632" s="7"/>
      <c r="B632" s="7"/>
      <c r="C632" s="7"/>
      <c r="D632" s="8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2">
      <c r="A633" s="7"/>
      <c r="B633" s="7"/>
      <c r="C633" s="7"/>
      <c r="D633" s="8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2">
      <c r="A634" s="7"/>
      <c r="B634" s="7"/>
      <c r="C634" s="7"/>
      <c r="D634" s="8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2">
      <c r="A635" s="7"/>
      <c r="B635" s="7"/>
      <c r="C635" s="7"/>
      <c r="D635" s="8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2">
      <c r="A636" s="7"/>
      <c r="B636" s="7"/>
      <c r="C636" s="7"/>
      <c r="D636" s="8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2">
      <c r="A637" s="7"/>
      <c r="B637" s="7"/>
      <c r="C637" s="7"/>
      <c r="D637" s="8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2">
      <c r="A638" s="7"/>
      <c r="B638" s="7"/>
      <c r="C638" s="7"/>
      <c r="D638" s="8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2">
      <c r="A639" s="7"/>
      <c r="B639" s="7"/>
      <c r="C639" s="7"/>
      <c r="D639" s="8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2">
      <c r="A640" s="7"/>
      <c r="B640" s="7"/>
      <c r="C640" s="7"/>
      <c r="D640" s="8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2">
      <c r="A641" s="7"/>
      <c r="B641" s="7"/>
      <c r="C641" s="7"/>
      <c r="D641" s="8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2">
      <c r="A642" s="7"/>
      <c r="B642" s="7"/>
      <c r="C642" s="7"/>
      <c r="D642" s="8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2">
      <c r="A643" s="7"/>
      <c r="B643" s="7"/>
      <c r="C643" s="7"/>
      <c r="D643" s="8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2">
      <c r="A644" s="7"/>
      <c r="B644" s="7"/>
      <c r="C644" s="7"/>
      <c r="D644" s="8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2">
      <c r="A645" s="7"/>
      <c r="B645" s="7"/>
      <c r="C645" s="7"/>
      <c r="D645" s="8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2">
      <c r="A646" s="7"/>
      <c r="B646" s="7"/>
      <c r="C646" s="7"/>
      <c r="D646" s="8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2">
      <c r="A647" s="7"/>
      <c r="B647" s="7"/>
      <c r="C647" s="7"/>
      <c r="D647" s="8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2">
      <c r="A648" s="7"/>
      <c r="B648" s="7"/>
      <c r="C648" s="7"/>
      <c r="D648" s="8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2">
      <c r="A649" s="7"/>
      <c r="B649" s="7"/>
      <c r="C649" s="7"/>
      <c r="D649" s="8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2">
      <c r="A650" s="7"/>
      <c r="B650" s="7"/>
      <c r="C650" s="7"/>
      <c r="D650" s="8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2">
      <c r="A651" s="7"/>
      <c r="B651" s="7"/>
      <c r="C651" s="7"/>
      <c r="D651" s="8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2">
      <c r="A652" s="7"/>
      <c r="B652" s="7"/>
      <c r="C652" s="7"/>
      <c r="D652" s="8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2">
      <c r="A653" s="7"/>
      <c r="B653" s="7"/>
      <c r="C653" s="7"/>
      <c r="D653" s="8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2">
      <c r="A654" s="7"/>
      <c r="B654" s="7"/>
      <c r="C654" s="7"/>
      <c r="D654" s="8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2">
      <c r="A655" s="7"/>
      <c r="B655" s="7"/>
      <c r="C655" s="7"/>
      <c r="D655" s="8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2">
      <c r="A656" s="7"/>
      <c r="B656" s="7"/>
      <c r="C656" s="7"/>
      <c r="D656" s="8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2">
      <c r="A657" s="7"/>
      <c r="B657" s="7"/>
      <c r="C657" s="7"/>
      <c r="D657" s="8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2">
      <c r="A658" s="7"/>
      <c r="B658" s="7"/>
      <c r="C658" s="7"/>
      <c r="D658" s="8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2">
      <c r="A659" s="7"/>
      <c r="B659" s="7"/>
      <c r="C659" s="7"/>
      <c r="D659" s="8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2">
      <c r="A660" s="7"/>
      <c r="B660" s="7"/>
      <c r="C660" s="7"/>
      <c r="D660" s="8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2">
      <c r="A661" s="7"/>
      <c r="B661" s="7"/>
      <c r="C661" s="7"/>
      <c r="D661" s="8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2">
      <c r="A662" s="7"/>
      <c r="B662" s="7"/>
      <c r="C662" s="7"/>
      <c r="D662" s="8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2">
      <c r="A663" s="7"/>
      <c r="B663" s="7"/>
      <c r="C663" s="7"/>
      <c r="D663" s="8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2">
      <c r="A664" s="7"/>
      <c r="B664" s="7"/>
      <c r="C664" s="7"/>
      <c r="D664" s="8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2">
      <c r="A665" s="7"/>
      <c r="B665" s="7"/>
      <c r="C665" s="7"/>
      <c r="D665" s="8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2">
      <c r="A666" s="7"/>
      <c r="B666" s="7"/>
      <c r="C666" s="7"/>
      <c r="D666" s="8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2">
      <c r="A667" s="7"/>
      <c r="B667" s="7"/>
      <c r="C667" s="7"/>
      <c r="D667" s="8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2">
      <c r="A668" s="7"/>
      <c r="B668" s="7"/>
      <c r="C668" s="7"/>
      <c r="D668" s="8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2">
      <c r="A669" s="7"/>
      <c r="B669" s="7"/>
      <c r="C669" s="7"/>
      <c r="D669" s="8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2">
      <c r="A670" s="7"/>
      <c r="B670" s="7"/>
      <c r="C670" s="7"/>
      <c r="D670" s="8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2">
      <c r="A671" s="7"/>
      <c r="B671" s="7"/>
      <c r="C671" s="7"/>
      <c r="D671" s="8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2">
      <c r="A672" s="7"/>
      <c r="B672" s="7"/>
      <c r="C672" s="7"/>
      <c r="D672" s="8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2">
      <c r="A673" s="7"/>
      <c r="B673" s="7"/>
      <c r="C673" s="7"/>
      <c r="D673" s="8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2">
      <c r="A674" s="7"/>
      <c r="B674" s="7"/>
      <c r="C674" s="7"/>
      <c r="D674" s="8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2">
      <c r="A675" s="7"/>
      <c r="B675" s="7"/>
      <c r="C675" s="7"/>
      <c r="D675" s="8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2">
      <c r="A676" s="7"/>
      <c r="B676" s="7"/>
      <c r="C676" s="7"/>
      <c r="D676" s="8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2">
      <c r="A677" s="7"/>
      <c r="B677" s="7"/>
      <c r="C677" s="7"/>
      <c r="D677" s="8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2">
      <c r="A678" s="7"/>
      <c r="B678" s="7"/>
      <c r="C678" s="7"/>
      <c r="D678" s="8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2">
      <c r="A679" s="7"/>
      <c r="B679" s="7"/>
      <c r="C679" s="7"/>
      <c r="D679" s="8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2">
      <c r="A680" s="7"/>
      <c r="B680" s="7"/>
      <c r="C680" s="7"/>
      <c r="D680" s="8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2">
      <c r="A681" s="7"/>
      <c r="B681" s="7"/>
      <c r="C681" s="7"/>
      <c r="D681" s="8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2">
      <c r="A682" s="7"/>
      <c r="B682" s="7"/>
      <c r="C682" s="7"/>
      <c r="D682" s="8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2">
      <c r="A683" s="7"/>
      <c r="B683" s="7"/>
      <c r="C683" s="7"/>
      <c r="D683" s="8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2">
      <c r="A684" s="7"/>
      <c r="B684" s="7"/>
      <c r="C684" s="7"/>
      <c r="D684" s="8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2">
      <c r="A685" s="7"/>
      <c r="B685" s="7"/>
      <c r="C685" s="7"/>
      <c r="D685" s="8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2">
      <c r="A686" s="7"/>
      <c r="B686" s="7"/>
      <c r="C686" s="7"/>
      <c r="D686" s="8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2">
      <c r="A687" s="7"/>
      <c r="B687" s="7"/>
      <c r="C687" s="7"/>
      <c r="D687" s="8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2">
      <c r="A688" s="7"/>
      <c r="B688" s="7"/>
      <c r="C688" s="7"/>
      <c r="D688" s="8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2">
      <c r="A689" s="7"/>
      <c r="B689" s="7"/>
      <c r="C689" s="7"/>
      <c r="D689" s="8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2">
      <c r="A690" s="7"/>
      <c r="B690" s="7"/>
      <c r="C690" s="7"/>
      <c r="D690" s="8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2">
      <c r="A691" s="7"/>
      <c r="B691" s="7"/>
      <c r="C691" s="7"/>
      <c r="D691" s="8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2">
      <c r="A692" s="7"/>
      <c r="B692" s="7"/>
      <c r="C692" s="7"/>
      <c r="D692" s="8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2">
      <c r="A693" s="7"/>
      <c r="B693" s="7"/>
      <c r="C693" s="7"/>
      <c r="D693" s="8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2">
      <c r="A694" s="7"/>
      <c r="B694" s="7"/>
      <c r="C694" s="7"/>
      <c r="D694" s="8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2">
      <c r="A695" s="7"/>
      <c r="B695" s="7"/>
      <c r="C695" s="7"/>
      <c r="D695" s="8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2">
      <c r="A696" s="7"/>
      <c r="B696" s="7"/>
      <c r="C696" s="7"/>
      <c r="D696" s="8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2">
      <c r="A697" s="7"/>
      <c r="B697" s="7"/>
      <c r="C697" s="7"/>
      <c r="D697" s="8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2">
      <c r="A698" s="7"/>
      <c r="B698" s="7"/>
      <c r="C698" s="7"/>
      <c r="D698" s="8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2">
      <c r="A699" s="7"/>
      <c r="B699" s="7"/>
      <c r="C699" s="7"/>
      <c r="D699" s="8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2">
      <c r="A700" s="7"/>
      <c r="B700" s="7"/>
      <c r="C700" s="7"/>
      <c r="D700" s="8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2">
      <c r="A701" s="7"/>
      <c r="B701" s="7"/>
      <c r="C701" s="7"/>
      <c r="D701" s="8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2">
      <c r="A702" s="7"/>
      <c r="B702" s="7"/>
      <c r="C702" s="7"/>
      <c r="D702" s="8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2">
      <c r="A703" s="7"/>
      <c r="B703" s="7"/>
      <c r="C703" s="7"/>
      <c r="D703" s="8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2">
      <c r="A704" s="7"/>
      <c r="B704" s="7"/>
      <c r="C704" s="7"/>
      <c r="D704" s="8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2">
      <c r="A705" s="7"/>
      <c r="B705" s="7"/>
      <c r="C705" s="7"/>
      <c r="D705" s="8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2">
      <c r="A706" s="7"/>
      <c r="B706" s="7"/>
      <c r="C706" s="7"/>
      <c r="D706" s="8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2">
      <c r="A707" s="7"/>
      <c r="B707" s="7"/>
      <c r="C707" s="7"/>
      <c r="D707" s="8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2">
      <c r="A708" s="7"/>
      <c r="B708" s="7"/>
      <c r="C708" s="7"/>
      <c r="D708" s="8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2">
      <c r="A709" s="7"/>
      <c r="B709" s="7"/>
      <c r="C709" s="7"/>
      <c r="D709" s="8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2">
      <c r="A710" s="7"/>
      <c r="B710" s="7"/>
      <c r="C710" s="7"/>
      <c r="D710" s="8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2">
      <c r="A711" s="7"/>
      <c r="B711" s="7"/>
      <c r="C711" s="7"/>
      <c r="D711" s="8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2">
      <c r="A712" s="7"/>
      <c r="B712" s="7"/>
      <c r="C712" s="7"/>
      <c r="D712" s="8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2">
      <c r="A713" s="7"/>
      <c r="B713" s="7"/>
      <c r="C713" s="7"/>
      <c r="D713" s="8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2">
      <c r="A714" s="7"/>
      <c r="B714" s="7"/>
      <c r="C714" s="7"/>
      <c r="D714" s="8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2">
      <c r="A715" s="7"/>
      <c r="B715" s="7"/>
      <c r="C715" s="7"/>
      <c r="D715" s="8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2">
      <c r="A716" s="7"/>
      <c r="B716" s="7"/>
      <c r="C716" s="7"/>
      <c r="D716" s="8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2">
      <c r="A717" s="7"/>
      <c r="B717" s="7"/>
      <c r="C717" s="7"/>
      <c r="D717" s="8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2">
      <c r="A718" s="7"/>
      <c r="B718" s="7"/>
      <c r="C718" s="7"/>
      <c r="D718" s="8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2">
      <c r="A719" s="7"/>
      <c r="B719" s="7"/>
      <c r="C719" s="7"/>
      <c r="D719" s="8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2">
      <c r="A720" s="7"/>
      <c r="B720" s="7"/>
      <c r="C720" s="7"/>
      <c r="D720" s="8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2">
      <c r="A721" s="7"/>
      <c r="B721" s="7"/>
      <c r="C721" s="7"/>
      <c r="D721" s="8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2">
      <c r="A722" s="7"/>
      <c r="B722" s="7"/>
      <c r="C722" s="7"/>
      <c r="D722" s="8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2">
      <c r="A723" s="7"/>
      <c r="B723" s="7"/>
      <c r="C723" s="7"/>
      <c r="D723" s="8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2">
      <c r="A724" s="7"/>
      <c r="B724" s="7"/>
      <c r="C724" s="7"/>
      <c r="D724" s="8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2">
      <c r="A725" s="7"/>
      <c r="B725" s="7"/>
      <c r="C725" s="7"/>
      <c r="D725" s="8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2">
      <c r="A726" s="7"/>
      <c r="B726" s="7"/>
      <c r="C726" s="7"/>
      <c r="D726" s="8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2">
      <c r="A727" s="7"/>
      <c r="B727" s="7"/>
      <c r="C727" s="7"/>
      <c r="D727" s="8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2">
      <c r="A728" s="7"/>
      <c r="B728" s="7"/>
      <c r="C728" s="7"/>
      <c r="D728" s="8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2">
      <c r="A729" s="7"/>
      <c r="B729" s="7"/>
      <c r="C729" s="7"/>
      <c r="D729" s="8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2">
      <c r="A730" s="7"/>
      <c r="B730" s="7"/>
      <c r="C730" s="7"/>
      <c r="D730" s="8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2">
      <c r="A731" s="7"/>
      <c r="B731" s="7"/>
      <c r="C731" s="7"/>
      <c r="D731" s="8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2">
      <c r="A732" s="7"/>
      <c r="B732" s="7"/>
      <c r="C732" s="7"/>
      <c r="D732" s="8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2">
      <c r="A733" s="7"/>
      <c r="B733" s="7"/>
      <c r="C733" s="7"/>
      <c r="D733" s="8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2">
      <c r="A734" s="7"/>
      <c r="B734" s="7"/>
      <c r="C734" s="7"/>
      <c r="D734" s="8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2">
      <c r="A735" s="7"/>
      <c r="B735" s="7"/>
      <c r="C735" s="7"/>
      <c r="D735" s="8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2">
      <c r="A736" s="7"/>
      <c r="B736" s="7"/>
      <c r="C736" s="7"/>
      <c r="D736" s="8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2">
      <c r="A737" s="7"/>
      <c r="B737" s="7"/>
      <c r="C737" s="7"/>
      <c r="D737" s="8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2">
      <c r="A738" s="7"/>
      <c r="B738" s="7"/>
      <c r="C738" s="7"/>
      <c r="D738" s="8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2">
      <c r="A739" s="7"/>
      <c r="B739" s="7"/>
      <c r="C739" s="7"/>
      <c r="D739" s="8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2">
      <c r="A740" s="7"/>
      <c r="B740" s="7"/>
      <c r="C740" s="7"/>
      <c r="D740" s="8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2">
      <c r="A741" s="7"/>
      <c r="B741" s="7"/>
      <c r="C741" s="7"/>
      <c r="D741" s="8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2">
      <c r="A742" s="7"/>
      <c r="B742" s="7"/>
      <c r="C742" s="7"/>
      <c r="D742" s="8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2">
      <c r="A743" s="7"/>
      <c r="B743" s="7"/>
      <c r="C743" s="7"/>
      <c r="D743" s="8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2">
      <c r="A744" s="7"/>
      <c r="B744" s="7"/>
      <c r="C744" s="7"/>
      <c r="D744" s="8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2">
      <c r="A745" s="7"/>
      <c r="B745" s="7"/>
      <c r="C745" s="7"/>
      <c r="D745" s="8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2">
      <c r="A746" s="7"/>
      <c r="B746" s="7"/>
      <c r="C746" s="7"/>
      <c r="D746" s="8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2">
      <c r="A747" s="7"/>
      <c r="B747" s="7"/>
      <c r="C747" s="7"/>
      <c r="D747" s="8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2">
      <c r="A748" s="7"/>
      <c r="B748" s="7"/>
      <c r="C748" s="7"/>
      <c r="D748" s="8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2">
      <c r="A749" s="7"/>
      <c r="B749" s="7"/>
      <c r="C749" s="7"/>
      <c r="D749" s="8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2">
      <c r="A750" s="7"/>
      <c r="B750" s="7"/>
      <c r="C750" s="7"/>
      <c r="D750" s="8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2">
      <c r="A751" s="7"/>
      <c r="B751" s="7"/>
      <c r="C751" s="7"/>
      <c r="D751" s="8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2">
      <c r="A752" s="7"/>
      <c r="B752" s="7"/>
      <c r="C752" s="7"/>
      <c r="D752" s="8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2">
      <c r="A753" s="7"/>
      <c r="B753" s="7"/>
      <c r="C753" s="7"/>
      <c r="D753" s="8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2">
      <c r="A754" s="7"/>
      <c r="B754" s="7"/>
      <c r="C754" s="7"/>
      <c r="D754" s="8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2">
      <c r="A755" s="7"/>
      <c r="B755" s="7"/>
      <c r="C755" s="7"/>
      <c r="D755" s="8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2">
      <c r="A756" s="7"/>
      <c r="B756" s="7"/>
      <c r="C756" s="7"/>
      <c r="D756" s="8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2">
      <c r="A757" s="7"/>
      <c r="B757" s="7"/>
      <c r="C757" s="7"/>
      <c r="D757" s="8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2">
      <c r="A758" s="7"/>
      <c r="B758" s="7"/>
      <c r="C758" s="7"/>
      <c r="D758" s="8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2">
      <c r="A759" s="7"/>
      <c r="B759" s="7"/>
      <c r="C759" s="7"/>
      <c r="D759" s="8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2">
      <c r="A760" s="7"/>
      <c r="B760" s="7"/>
      <c r="C760" s="7"/>
      <c r="D760" s="8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2">
      <c r="A761" s="7"/>
      <c r="B761" s="7"/>
      <c r="C761" s="7"/>
      <c r="D761" s="8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2">
      <c r="A762" s="7"/>
      <c r="B762" s="7"/>
      <c r="C762" s="7"/>
      <c r="D762" s="8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2">
      <c r="A763" s="7"/>
      <c r="B763" s="7"/>
      <c r="C763" s="7"/>
      <c r="D763" s="8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2">
      <c r="A764" s="7"/>
      <c r="B764" s="7"/>
      <c r="C764" s="7"/>
      <c r="D764" s="8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2">
      <c r="A765" s="7"/>
      <c r="B765" s="7"/>
      <c r="C765" s="7"/>
      <c r="D765" s="8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2">
      <c r="A766" s="7"/>
      <c r="B766" s="7"/>
      <c r="C766" s="7"/>
      <c r="D766" s="8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2">
      <c r="A767" s="7"/>
      <c r="B767" s="7"/>
      <c r="C767" s="7"/>
      <c r="D767" s="8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2">
      <c r="A768" s="7"/>
      <c r="B768" s="7"/>
      <c r="C768" s="7"/>
      <c r="D768" s="8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2">
      <c r="A769" s="7"/>
      <c r="B769" s="7"/>
      <c r="C769" s="7"/>
      <c r="D769" s="8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2">
      <c r="A770" s="7"/>
      <c r="B770" s="7"/>
      <c r="C770" s="7"/>
      <c r="D770" s="8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2">
      <c r="A771" s="7"/>
      <c r="B771" s="7"/>
      <c r="C771" s="7"/>
      <c r="D771" s="8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2">
      <c r="A772" s="7"/>
      <c r="B772" s="7"/>
      <c r="C772" s="7"/>
      <c r="D772" s="8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2">
      <c r="A773" s="7"/>
      <c r="B773" s="7"/>
      <c r="C773" s="7"/>
      <c r="D773" s="8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2">
      <c r="A774" s="7"/>
      <c r="B774" s="7"/>
      <c r="C774" s="7"/>
      <c r="D774" s="8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2">
      <c r="A775" s="7"/>
      <c r="B775" s="7"/>
      <c r="C775" s="7"/>
      <c r="D775" s="8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2">
      <c r="A776" s="7"/>
      <c r="B776" s="7"/>
      <c r="C776" s="7"/>
      <c r="D776" s="8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2">
      <c r="A777" s="7"/>
      <c r="B777" s="7"/>
      <c r="C777" s="7"/>
      <c r="D777" s="8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2">
      <c r="A778" s="7"/>
      <c r="B778" s="7"/>
      <c r="C778" s="7"/>
      <c r="D778" s="8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2">
      <c r="A779" s="7"/>
      <c r="B779" s="7"/>
      <c r="C779" s="7"/>
      <c r="D779" s="8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2">
      <c r="A780" s="7"/>
      <c r="B780" s="7"/>
      <c r="C780" s="7"/>
      <c r="D780" s="8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2">
      <c r="A781" s="7"/>
      <c r="B781" s="7"/>
      <c r="C781" s="7"/>
      <c r="D781" s="8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2">
      <c r="A782" s="7"/>
      <c r="B782" s="7"/>
      <c r="C782" s="7"/>
      <c r="D782" s="8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2">
      <c r="A783" s="7"/>
      <c r="B783" s="7"/>
      <c r="C783" s="7"/>
      <c r="D783" s="8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2">
      <c r="A784" s="7"/>
      <c r="B784" s="7"/>
      <c r="C784" s="7"/>
      <c r="D784" s="8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2">
      <c r="A785" s="7"/>
      <c r="B785" s="7"/>
      <c r="C785" s="7"/>
      <c r="D785" s="8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2">
      <c r="A786" s="7"/>
      <c r="B786" s="7"/>
      <c r="C786" s="7"/>
      <c r="D786" s="8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2">
      <c r="A787" s="7"/>
      <c r="B787" s="7"/>
      <c r="C787" s="7"/>
      <c r="D787" s="8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2">
      <c r="A788" s="7"/>
      <c r="B788" s="7"/>
      <c r="C788" s="7"/>
      <c r="D788" s="8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2">
      <c r="A789" s="7"/>
      <c r="B789" s="7"/>
      <c r="C789" s="7"/>
      <c r="D789" s="8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2">
      <c r="A790" s="7"/>
      <c r="B790" s="7"/>
      <c r="C790" s="7"/>
      <c r="D790" s="8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2">
      <c r="A791" s="7"/>
      <c r="B791" s="7"/>
      <c r="C791" s="7"/>
      <c r="D791" s="8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2">
      <c r="A792" s="7"/>
      <c r="B792" s="7"/>
      <c r="C792" s="7"/>
      <c r="D792" s="8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2">
      <c r="A793" s="7"/>
      <c r="B793" s="7"/>
      <c r="C793" s="7"/>
      <c r="D793" s="8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2">
      <c r="A794" s="7"/>
      <c r="B794" s="7"/>
      <c r="C794" s="7"/>
      <c r="D794" s="8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2">
      <c r="A795" s="7"/>
      <c r="B795" s="7"/>
      <c r="C795" s="7"/>
      <c r="D795" s="8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2">
      <c r="A796" s="7"/>
      <c r="B796" s="7"/>
      <c r="C796" s="7"/>
      <c r="D796" s="8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2">
      <c r="A797" s="7"/>
      <c r="B797" s="7"/>
      <c r="C797" s="7"/>
      <c r="D797" s="8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2">
      <c r="A798" s="7"/>
      <c r="B798" s="7"/>
      <c r="C798" s="7"/>
      <c r="D798" s="8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2">
      <c r="A799" s="7"/>
      <c r="B799" s="7"/>
      <c r="C799" s="7"/>
      <c r="D799" s="8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2">
      <c r="A800" s="7"/>
      <c r="B800" s="7"/>
      <c r="C800" s="7"/>
      <c r="D800" s="8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2">
      <c r="A801" s="7"/>
      <c r="B801" s="7"/>
      <c r="C801" s="7"/>
      <c r="D801" s="8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2">
      <c r="A802" s="7"/>
      <c r="B802" s="7"/>
      <c r="C802" s="7"/>
      <c r="D802" s="8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2">
      <c r="A803" s="7"/>
      <c r="B803" s="7"/>
      <c r="C803" s="7"/>
      <c r="D803" s="8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2">
      <c r="A804" s="7"/>
      <c r="B804" s="7"/>
      <c r="C804" s="7"/>
      <c r="D804" s="8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2">
      <c r="A805" s="7"/>
      <c r="B805" s="7"/>
      <c r="C805" s="7"/>
      <c r="D805" s="8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2">
      <c r="A806" s="7"/>
      <c r="B806" s="7"/>
      <c r="C806" s="7"/>
      <c r="D806" s="8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2">
      <c r="A807" s="7"/>
      <c r="B807" s="7"/>
      <c r="C807" s="7"/>
      <c r="D807" s="8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2">
      <c r="A808" s="7"/>
      <c r="B808" s="7"/>
      <c r="C808" s="7"/>
      <c r="D808" s="8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2">
      <c r="A809" s="7"/>
      <c r="B809" s="7"/>
      <c r="C809" s="7"/>
      <c r="D809" s="8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2">
      <c r="A810" s="7"/>
      <c r="B810" s="7"/>
      <c r="C810" s="7"/>
      <c r="D810" s="8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2">
      <c r="A811" s="7"/>
      <c r="B811" s="7"/>
      <c r="C811" s="7"/>
      <c r="D811" s="8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2">
      <c r="A812" s="7"/>
      <c r="B812" s="7"/>
      <c r="C812" s="7"/>
      <c r="D812" s="8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2">
      <c r="A813" s="7"/>
      <c r="B813" s="7"/>
      <c r="C813" s="7"/>
      <c r="D813" s="8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2">
      <c r="A814" s="7"/>
      <c r="B814" s="7"/>
      <c r="C814" s="7"/>
      <c r="D814" s="8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2">
      <c r="A815" s="7"/>
      <c r="B815" s="7"/>
      <c r="C815" s="7"/>
      <c r="D815" s="8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2">
      <c r="A816" s="7"/>
      <c r="B816" s="7"/>
      <c r="C816" s="7"/>
      <c r="D816" s="8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2">
      <c r="A817" s="7"/>
      <c r="B817" s="7"/>
      <c r="C817" s="7"/>
      <c r="D817" s="8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2">
      <c r="A818" s="7"/>
      <c r="B818" s="7"/>
      <c r="C818" s="7"/>
      <c r="D818" s="8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2">
      <c r="A819" s="7"/>
      <c r="B819" s="7"/>
      <c r="C819" s="7"/>
      <c r="D819" s="8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2">
      <c r="A820" s="7"/>
      <c r="B820" s="7"/>
      <c r="C820" s="7"/>
      <c r="D820" s="8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2">
      <c r="A821" s="7"/>
      <c r="B821" s="7"/>
      <c r="C821" s="7"/>
      <c r="D821" s="8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2">
      <c r="A822" s="7"/>
      <c r="B822" s="7"/>
      <c r="C822" s="7"/>
      <c r="D822" s="8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2">
      <c r="A823" s="7"/>
      <c r="B823" s="7"/>
      <c r="C823" s="7"/>
      <c r="D823" s="8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2">
      <c r="A824" s="7"/>
      <c r="B824" s="7"/>
      <c r="C824" s="7"/>
      <c r="D824" s="8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2">
      <c r="A825" s="7"/>
      <c r="B825" s="7"/>
      <c r="C825" s="7"/>
      <c r="D825" s="8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2">
      <c r="A826" s="7"/>
      <c r="B826" s="7"/>
      <c r="C826" s="7"/>
      <c r="D826" s="8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2">
      <c r="A827" s="7"/>
      <c r="B827" s="7"/>
      <c r="C827" s="7"/>
      <c r="D827" s="8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2">
      <c r="A828" s="7"/>
      <c r="B828" s="7"/>
      <c r="C828" s="7"/>
      <c r="D828" s="8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2">
      <c r="A829" s="7"/>
      <c r="B829" s="7"/>
      <c r="C829" s="7"/>
      <c r="D829" s="8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2">
      <c r="A830" s="7"/>
      <c r="B830" s="7"/>
      <c r="C830" s="7"/>
      <c r="D830" s="8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2">
      <c r="A831" s="7"/>
      <c r="B831" s="7"/>
      <c r="C831" s="7"/>
      <c r="D831" s="8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2">
      <c r="A832" s="7"/>
      <c r="B832" s="7"/>
      <c r="C832" s="7"/>
      <c r="D832" s="8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2">
      <c r="A833" s="7"/>
      <c r="B833" s="7"/>
      <c r="C833" s="7"/>
      <c r="D833" s="8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2">
      <c r="A834" s="7"/>
      <c r="B834" s="7"/>
      <c r="C834" s="7"/>
      <c r="D834" s="8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2">
      <c r="A835" s="7"/>
      <c r="B835" s="7"/>
      <c r="C835" s="7"/>
      <c r="D835" s="8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2">
      <c r="A836" s="7"/>
      <c r="B836" s="7"/>
      <c r="C836" s="7"/>
      <c r="D836" s="8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2">
      <c r="A837" s="7"/>
      <c r="B837" s="7"/>
      <c r="C837" s="7"/>
      <c r="D837" s="8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2">
      <c r="A838" s="7"/>
      <c r="B838" s="7"/>
      <c r="C838" s="7"/>
      <c r="D838" s="8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2">
      <c r="A839" s="7"/>
      <c r="B839" s="7"/>
      <c r="C839" s="7"/>
      <c r="D839" s="8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2">
      <c r="A840" s="7"/>
      <c r="B840" s="7"/>
      <c r="C840" s="7"/>
      <c r="D840" s="8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2">
      <c r="A841" s="7"/>
      <c r="B841" s="7"/>
      <c r="C841" s="7"/>
      <c r="D841" s="8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2">
      <c r="A842" s="7"/>
      <c r="B842" s="7"/>
      <c r="C842" s="7"/>
      <c r="D842" s="8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2">
      <c r="A843" s="7"/>
      <c r="B843" s="7"/>
      <c r="C843" s="7"/>
      <c r="D843" s="8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2">
      <c r="A844" s="7"/>
      <c r="B844" s="7"/>
      <c r="C844" s="7"/>
      <c r="D844" s="8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2">
      <c r="A845" s="7"/>
      <c r="B845" s="7"/>
      <c r="C845" s="7"/>
      <c r="D845" s="8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2">
      <c r="A846" s="7"/>
      <c r="B846" s="7"/>
      <c r="C846" s="7"/>
      <c r="D846" s="8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2">
      <c r="A847" s="7"/>
      <c r="B847" s="7"/>
      <c r="C847" s="7"/>
      <c r="D847" s="8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2">
      <c r="A848" s="7"/>
      <c r="B848" s="7"/>
      <c r="C848" s="7"/>
      <c r="D848" s="8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2">
      <c r="A849" s="7"/>
      <c r="B849" s="7"/>
      <c r="C849" s="7"/>
      <c r="D849" s="8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2">
      <c r="A850" s="7"/>
      <c r="B850" s="7"/>
      <c r="C850" s="7"/>
      <c r="D850" s="8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2">
      <c r="A851" s="7"/>
      <c r="B851" s="7"/>
      <c r="C851" s="7"/>
      <c r="D851" s="8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2">
      <c r="A852" s="7"/>
      <c r="B852" s="7"/>
      <c r="C852" s="7"/>
      <c r="D852" s="8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2">
      <c r="A853" s="7"/>
      <c r="B853" s="7"/>
      <c r="C853" s="7"/>
      <c r="D853" s="8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2">
      <c r="A854" s="7"/>
      <c r="B854" s="7"/>
      <c r="C854" s="7"/>
      <c r="D854" s="8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2">
      <c r="A855" s="7"/>
      <c r="B855" s="7"/>
      <c r="C855" s="7"/>
      <c r="D855" s="8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2">
      <c r="A856" s="7"/>
      <c r="B856" s="7"/>
      <c r="C856" s="7"/>
      <c r="D856" s="8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2">
      <c r="A857" s="7"/>
      <c r="B857" s="7"/>
      <c r="C857" s="7"/>
      <c r="D857" s="8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2">
      <c r="A858" s="7"/>
      <c r="B858" s="7"/>
      <c r="C858" s="7"/>
      <c r="D858" s="8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2">
      <c r="A859" s="7"/>
      <c r="B859" s="7"/>
      <c r="C859" s="7"/>
      <c r="D859" s="8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2">
      <c r="A860" s="7"/>
      <c r="B860" s="7"/>
      <c r="C860" s="7"/>
      <c r="D860" s="8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2">
      <c r="A861" s="7"/>
      <c r="B861" s="7"/>
      <c r="C861" s="7"/>
      <c r="D861" s="8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2">
      <c r="A862" s="7"/>
      <c r="B862" s="7"/>
      <c r="C862" s="7"/>
      <c r="D862" s="8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2">
      <c r="A863" s="7"/>
      <c r="B863" s="7"/>
      <c r="C863" s="7"/>
      <c r="D863" s="8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2">
      <c r="A864" s="7"/>
      <c r="B864" s="7"/>
      <c r="C864" s="7"/>
      <c r="D864" s="8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2">
      <c r="A865" s="7"/>
      <c r="B865" s="7"/>
      <c r="C865" s="7"/>
      <c r="D865" s="8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2">
      <c r="A866" s="7"/>
      <c r="B866" s="7"/>
      <c r="C866" s="7"/>
      <c r="D866" s="8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2">
      <c r="A867" s="7"/>
      <c r="B867" s="7"/>
      <c r="C867" s="7"/>
      <c r="D867" s="8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2">
      <c r="A868" s="7"/>
      <c r="B868" s="7"/>
      <c r="C868" s="7"/>
      <c r="D868" s="8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2">
      <c r="A869" s="7"/>
      <c r="B869" s="7"/>
      <c r="C869" s="7"/>
      <c r="D869" s="8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2">
      <c r="A870" s="7"/>
      <c r="B870" s="7"/>
      <c r="C870" s="7"/>
      <c r="D870" s="8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2">
      <c r="A871" s="7"/>
      <c r="B871" s="7"/>
      <c r="C871" s="7"/>
      <c r="D871" s="8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2">
      <c r="A872" s="7"/>
      <c r="B872" s="7"/>
      <c r="C872" s="7"/>
      <c r="D872" s="8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2">
      <c r="A873" s="7"/>
      <c r="B873" s="7"/>
      <c r="C873" s="7"/>
      <c r="D873" s="8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2">
      <c r="A874" s="7"/>
      <c r="B874" s="7"/>
      <c r="C874" s="7"/>
      <c r="D874" s="8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2">
      <c r="A875" s="7"/>
      <c r="B875" s="7"/>
      <c r="C875" s="7"/>
      <c r="D875" s="8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2">
      <c r="A876" s="7"/>
      <c r="B876" s="7"/>
      <c r="C876" s="7"/>
      <c r="D876" s="8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2">
      <c r="A877" s="7"/>
      <c r="B877" s="7"/>
      <c r="C877" s="7"/>
      <c r="D877" s="8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2">
      <c r="A878" s="7"/>
      <c r="B878" s="7"/>
      <c r="C878" s="7"/>
      <c r="D878" s="8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2">
      <c r="A879" s="7"/>
      <c r="B879" s="7"/>
      <c r="C879" s="7"/>
      <c r="D879" s="8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2">
      <c r="A880" s="7"/>
      <c r="B880" s="7"/>
      <c r="C880" s="7"/>
      <c r="D880" s="8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2">
      <c r="A881" s="7"/>
      <c r="B881" s="7"/>
      <c r="C881" s="7"/>
      <c r="D881" s="8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2">
      <c r="A882" s="7"/>
      <c r="B882" s="7"/>
      <c r="C882" s="7"/>
      <c r="D882" s="8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2">
      <c r="A883" s="7"/>
      <c r="B883" s="7"/>
      <c r="C883" s="7"/>
      <c r="D883" s="8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2">
      <c r="A884" s="7"/>
      <c r="B884" s="7"/>
      <c r="C884" s="7"/>
      <c r="D884" s="8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2">
      <c r="A885" s="7"/>
      <c r="B885" s="7"/>
      <c r="C885" s="7"/>
      <c r="D885" s="8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2">
      <c r="A886" s="7"/>
      <c r="B886" s="7"/>
      <c r="C886" s="7"/>
      <c r="D886" s="8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2">
      <c r="A887" s="7"/>
      <c r="B887" s="7"/>
      <c r="C887" s="7"/>
      <c r="D887" s="8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2">
      <c r="A888" s="7"/>
      <c r="B888" s="7"/>
      <c r="C888" s="7"/>
      <c r="D888" s="8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2">
      <c r="A889" s="7"/>
      <c r="B889" s="7"/>
      <c r="C889" s="7"/>
      <c r="D889" s="8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2">
      <c r="A890" s="7"/>
      <c r="B890" s="7"/>
      <c r="C890" s="7"/>
      <c r="D890" s="8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2">
      <c r="A891" s="7"/>
      <c r="B891" s="7"/>
      <c r="C891" s="7"/>
      <c r="D891" s="8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2">
      <c r="A892" s="7"/>
      <c r="B892" s="7"/>
      <c r="C892" s="7"/>
      <c r="D892" s="8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2">
      <c r="A893" s="7"/>
      <c r="B893" s="7"/>
      <c r="C893" s="7"/>
      <c r="D893" s="8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2">
      <c r="A894" s="7"/>
      <c r="B894" s="7"/>
      <c r="C894" s="7"/>
      <c r="D894" s="8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2">
      <c r="A895" s="7"/>
      <c r="B895" s="7"/>
      <c r="C895" s="7"/>
      <c r="D895" s="8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2">
      <c r="A896" s="7"/>
      <c r="B896" s="7"/>
      <c r="C896" s="7"/>
      <c r="D896" s="8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2">
      <c r="A897" s="7"/>
      <c r="B897" s="7"/>
      <c r="C897" s="7"/>
      <c r="D897" s="8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2">
      <c r="A898" s="7"/>
      <c r="B898" s="7"/>
      <c r="C898" s="7"/>
      <c r="D898" s="8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2">
      <c r="A899" s="7"/>
      <c r="B899" s="7"/>
      <c r="C899" s="7"/>
      <c r="D899" s="8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2">
      <c r="A900" s="7"/>
      <c r="B900" s="7"/>
      <c r="C900" s="7"/>
      <c r="D900" s="8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2">
      <c r="A901" s="7"/>
      <c r="B901" s="7"/>
      <c r="C901" s="7"/>
      <c r="D901" s="8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2">
      <c r="A902" s="7"/>
      <c r="B902" s="7"/>
      <c r="C902" s="7"/>
      <c r="D902" s="8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2">
      <c r="A903" s="7"/>
      <c r="B903" s="7"/>
      <c r="C903" s="7"/>
      <c r="D903" s="8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2">
      <c r="A904" s="7"/>
      <c r="B904" s="7"/>
      <c r="C904" s="7"/>
      <c r="D904" s="8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2">
      <c r="A905" s="7"/>
      <c r="B905" s="7"/>
      <c r="C905" s="7"/>
      <c r="D905" s="8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2">
      <c r="A906" s="7"/>
      <c r="B906" s="7"/>
      <c r="C906" s="7"/>
      <c r="D906" s="8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2">
      <c r="A907" s="7"/>
      <c r="B907" s="7"/>
      <c r="C907" s="7"/>
      <c r="D907" s="8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2">
      <c r="A908" s="7"/>
      <c r="B908" s="7"/>
      <c r="C908" s="7"/>
      <c r="D908" s="8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2">
      <c r="A909" s="7"/>
      <c r="B909" s="7"/>
      <c r="C909" s="7"/>
      <c r="D909" s="8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2">
      <c r="A910" s="7"/>
      <c r="B910" s="7"/>
      <c r="C910" s="7"/>
      <c r="D910" s="8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2">
      <c r="A911" s="7"/>
      <c r="B911" s="7"/>
      <c r="C911" s="7"/>
      <c r="D911" s="8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2">
      <c r="A912" s="7"/>
      <c r="B912" s="7"/>
      <c r="C912" s="7"/>
      <c r="D912" s="8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2">
      <c r="A913" s="7"/>
      <c r="B913" s="7"/>
      <c r="C913" s="7"/>
      <c r="D913" s="8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2">
      <c r="A914" s="7"/>
      <c r="B914" s="7"/>
      <c r="C914" s="7"/>
      <c r="D914" s="8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2">
      <c r="A915" s="7"/>
      <c r="B915" s="7"/>
      <c r="C915" s="7"/>
      <c r="D915" s="8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2">
      <c r="A916" s="7"/>
      <c r="B916" s="7"/>
      <c r="C916" s="7"/>
      <c r="D916" s="8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2">
      <c r="A917" s="7"/>
      <c r="B917" s="7"/>
      <c r="C917" s="7"/>
      <c r="D917" s="8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2">
      <c r="A918" s="7"/>
      <c r="B918" s="7"/>
      <c r="C918" s="7"/>
      <c r="D918" s="8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2">
      <c r="A919" s="7"/>
      <c r="B919" s="7"/>
      <c r="C919" s="7"/>
      <c r="D919" s="8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2">
      <c r="A920" s="7"/>
      <c r="B920" s="7"/>
      <c r="C920" s="7"/>
      <c r="D920" s="8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2">
      <c r="A921" s="7"/>
      <c r="B921" s="7"/>
      <c r="C921" s="7"/>
      <c r="D921" s="8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2">
      <c r="A922" s="7"/>
      <c r="B922" s="7"/>
      <c r="C922" s="7"/>
      <c r="D922" s="8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2">
      <c r="A923" s="7"/>
      <c r="B923" s="7"/>
      <c r="C923" s="7"/>
      <c r="D923" s="8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2">
      <c r="A924" s="7"/>
      <c r="B924" s="7"/>
      <c r="C924" s="7"/>
      <c r="D924" s="8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2">
      <c r="A925" s="7"/>
      <c r="B925" s="7"/>
      <c r="C925" s="7"/>
      <c r="D925" s="8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2">
      <c r="A926" s="7"/>
      <c r="B926" s="7"/>
      <c r="C926" s="7"/>
      <c r="D926" s="8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2">
      <c r="A927" s="7"/>
      <c r="B927" s="7"/>
      <c r="C927" s="7"/>
      <c r="D927" s="8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2">
      <c r="A928" s="7"/>
      <c r="B928" s="7"/>
      <c r="C928" s="7"/>
      <c r="D928" s="8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2">
      <c r="A929" s="7"/>
      <c r="B929" s="7"/>
      <c r="C929" s="7"/>
      <c r="D929" s="8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2">
      <c r="A930" s="7"/>
      <c r="B930" s="7"/>
      <c r="C930" s="7"/>
      <c r="D930" s="8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2">
      <c r="A931" s="7"/>
      <c r="B931" s="7"/>
      <c r="C931" s="7"/>
      <c r="D931" s="8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2">
      <c r="A932" s="7"/>
      <c r="B932" s="7"/>
      <c r="C932" s="7"/>
      <c r="D932" s="8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2">
      <c r="A933" s="7"/>
      <c r="B933" s="7"/>
      <c r="C933" s="7"/>
      <c r="D933" s="8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2">
      <c r="A934" s="7"/>
      <c r="B934" s="7"/>
      <c r="C934" s="7"/>
      <c r="D934" s="8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2">
      <c r="A935" s="7"/>
      <c r="B935" s="7"/>
      <c r="C935" s="7"/>
      <c r="D935" s="8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2">
      <c r="A936" s="7"/>
      <c r="B936" s="7"/>
      <c r="C936" s="7"/>
      <c r="D936" s="8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2">
      <c r="A937" s="7"/>
      <c r="B937" s="7"/>
      <c r="C937" s="7"/>
      <c r="D937" s="8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2">
      <c r="A938" s="7"/>
      <c r="B938" s="7"/>
      <c r="C938" s="7"/>
      <c r="D938" s="8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2">
      <c r="A939" s="7"/>
      <c r="B939" s="7"/>
      <c r="C939" s="7"/>
      <c r="D939" s="8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2">
      <c r="A940" s="7"/>
      <c r="B940" s="7"/>
      <c r="C940" s="7"/>
      <c r="D940" s="8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2">
      <c r="A941" s="7"/>
      <c r="B941" s="7"/>
      <c r="C941" s="7"/>
      <c r="D941" s="8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2">
      <c r="A942" s="7"/>
      <c r="B942" s="7"/>
      <c r="C942" s="7"/>
      <c r="D942" s="8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2">
      <c r="A943" s="7"/>
      <c r="B943" s="7"/>
      <c r="C943" s="7"/>
      <c r="D943" s="8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2">
      <c r="A944" s="7"/>
      <c r="B944" s="7"/>
      <c r="C944" s="7"/>
      <c r="D944" s="8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2">
      <c r="A945" s="7"/>
      <c r="B945" s="7"/>
      <c r="C945" s="7"/>
      <c r="D945" s="8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2">
      <c r="A946" s="7"/>
      <c r="B946" s="7"/>
      <c r="C946" s="7"/>
      <c r="D946" s="8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2">
      <c r="A947" s="7"/>
      <c r="B947" s="7"/>
      <c r="C947" s="7"/>
      <c r="D947" s="8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2">
      <c r="A948" s="7"/>
      <c r="B948" s="7"/>
      <c r="C948" s="7"/>
      <c r="D948" s="8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2">
      <c r="A949" s="7"/>
      <c r="B949" s="7"/>
      <c r="C949" s="7"/>
      <c r="D949" s="8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2">
      <c r="A950" s="7"/>
      <c r="B950" s="7"/>
      <c r="C950" s="7"/>
      <c r="D950" s="8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2">
      <c r="A951" s="7"/>
      <c r="B951" s="7"/>
      <c r="C951" s="7"/>
      <c r="D951" s="8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2">
      <c r="A952" s="7"/>
      <c r="B952" s="7"/>
      <c r="C952" s="7"/>
      <c r="D952" s="8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2">
      <c r="A953" s="7"/>
      <c r="B953" s="7"/>
      <c r="C953" s="7"/>
      <c r="D953" s="8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2">
      <c r="A954" s="7"/>
      <c r="B954" s="7"/>
      <c r="C954" s="7"/>
      <c r="D954" s="8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2">
      <c r="A955" s="7"/>
      <c r="B955" s="7"/>
      <c r="C955" s="7"/>
      <c r="D955" s="8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2">
      <c r="A956" s="7"/>
      <c r="B956" s="7"/>
      <c r="C956" s="7"/>
      <c r="D956" s="8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2">
      <c r="A957" s="7"/>
      <c r="B957" s="7"/>
      <c r="C957" s="7"/>
      <c r="D957" s="8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2">
      <c r="A958" s="7"/>
      <c r="B958" s="7"/>
      <c r="C958" s="7"/>
      <c r="D958" s="8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2">
      <c r="A959" s="7"/>
      <c r="B959" s="7"/>
      <c r="C959" s="7"/>
      <c r="D959" s="8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2">
      <c r="A960" s="7"/>
      <c r="B960" s="7"/>
      <c r="C960" s="7"/>
      <c r="D960" s="8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2">
      <c r="A961" s="7"/>
      <c r="B961" s="7"/>
      <c r="C961" s="7"/>
      <c r="D961" s="8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2">
      <c r="A962" s="7"/>
      <c r="B962" s="7"/>
      <c r="C962" s="7"/>
      <c r="D962" s="8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2">
      <c r="A963" s="7"/>
      <c r="B963" s="7"/>
      <c r="C963" s="7"/>
      <c r="D963" s="8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2">
      <c r="A964" s="7"/>
      <c r="B964" s="7"/>
      <c r="C964" s="7"/>
      <c r="D964" s="8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2">
      <c r="A965" s="7"/>
      <c r="B965" s="7"/>
      <c r="C965" s="7"/>
      <c r="D965" s="8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2">
      <c r="A966" s="7"/>
      <c r="B966" s="7"/>
      <c r="C966" s="7"/>
      <c r="D966" s="8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2">
      <c r="A967" s="7"/>
      <c r="B967" s="7"/>
      <c r="C967" s="7"/>
      <c r="D967" s="8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2">
      <c r="A968" s="7"/>
      <c r="B968" s="7"/>
      <c r="C968" s="7"/>
      <c r="D968" s="8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2">
      <c r="A969" s="7"/>
      <c r="B969" s="7"/>
      <c r="C969" s="7"/>
      <c r="D969" s="8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2">
      <c r="A970" s="7"/>
      <c r="B970" s="7"/>
      <c r="C970" s="7"/>
      <c r="D970" s="8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2">
      <c r="A971" s="7"/>
      <c r="B971" s="7"/>
      <c r="C971" s="7"/>
      <c r="D971" s="8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2">
      <c r="A972" s="7"/>
      <c r="B972" s="7"/>
      <c r="C972" s="7"/>
      <c r="D972" s="8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2">
      <c r="A973" s="7"/>
      <c r="B973" s="7"/>
      <c r="C973" s="7"/>
      <c r="D973" s="8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2">
      <c r="A974" s="7"/>
      <c r="B974" s="7"/>
      <c r="C974" s="7"/>
      <c r="D974" s="8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2">
      <c r="A975" s="7"/>
      <c r="B975" s="7"/>
      <c r="C975" s="7"/>
      <c r="D975" s="8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2">
      <c r="A976" s="7"/>
      <c r="B976" s="7"/>
      <c r="C976" s="7"/>
      <c r="D976" s="8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2">
      <c r="A977" s="7"/>
      <c r="B977" s="7"/>
      <c r="C977" s="7"/>
      <c r="D977" s="8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2">
      <c r="A978" s="7"/>
      <c r="B978" s="7"/>
      <c r="C978" s="7"/>
      <c r="D978" s="8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2">
      <c r="A979" s="7"/>
      <c r="B979" s="7"/>
      <c r="C979" s="7"/>
      <c r="D979" s="8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2">
      <c r="A980" s="7"/>
      <c r="B980" s="7"/>
      <c r="C980" s="7"/>
      <c r="D980" s="8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2">
      <c r="A981" s="7"/>
      <c r="B981" s="7"/>
      <c r="C981" s="7"/>
      <c r="D981" s="8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2">
      <c r="A982" s="7"/>
      <c r="B982" s="7"/>
      <c r="C982" s="7"/>
      <c r="D982" s="8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2">
      <c r="A983" s="7"/>
      <c r="B983" s="7"/>
      <c r="C983" s="7"/>
      <c r="D983" s="8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2">
      <c r="A984" s="7"/>
      <c r="B984" s="7"/>
      <c r="C984" s="7"/>
      <c r="D984" s="8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2">
      <c r="A985" s="7"/>
      <c r="B985" s="7"/>
      <c r="C985" s="7"/>
      <c r="D985" s="8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2">
      <c r="A986" s="7"/>
      <c r="B986" s="7"/>
      <c r="C986" s="7"/>
      <c r="D986" s="8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2">
      <c r="A987" s="7"/>
      <c r="B987" s="7"/>
      <c r="C987" s="7"/>
      <c r="D987" s="8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2">
      <c r="A988" s="7"/>
      <c r="B988" s="7"/>
      <c r="C988" s="7"/>
      <c r="D988" s="8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2">
      <c r="A989" s="7"/>
      <c r="B989" s="7"/>
      <c r="C989" s="7"/>
      <c r="D989" s="8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2">
      <c r="A990" s="7"/>
      <c r="B990" s="7"/>
      <c r="C990" s="7"/>
      <c r="D990" s="8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2">
      <c r="A991" s="7"/>
      <c r="B991" s="7"/>
      <c r="C991" s="7"/>
      <c r="D991" s="8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2">
      <c r="A992" s="7"/>
      <c r="B992" s="7"/>
      <c r="C992" s="7"/>
      <c r="D992" s="8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2">
      <c r="A993" s="7"/>
      <c r="B993" s="7"/>
      <c r="C993" s="7"/>
      <c r="D993" s="8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2">
      <c r="A994" s="7"/>
      <c r="B994" s="7"/>
      <c r="C994" s="7"/>
      <c r="D994" s="8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2">
      <c r="A995" s="7"/>
      <c r="B995" s="7"/>
      <c r="C995" s="7"/>
      <c r="D995" s="8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2">
      <c r="A996" s="7"/>
      <c r="B996" s="7"/>
      <c r="C996" s="7"/>
      <c r="D996" s="8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2">
      <c r="A997" s="7"/>
      <c r="B997" s="7"/>
      <c r="C997" s="7"/>
      <c r="D997" s="8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2">
      <c r="A998" s="7"/>
      <c r="B998" s="7"/>
      <c r="C998" s="7"/>
      <c r="D998" s="8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2">
      <c r="A999" s="7"/>
      <c r="B999" s="7"/>
      <c r="C999" s="7"/>
      <c r="D999" s="8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3.2">
      <c r="A1000" s="7"/>
      <c r="B1000" s="7"/>
      <c r="C1000" s="7"/>
      <c r="D1000" s="8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88"/>
  <sheetViews>
    <sheetView workbookViewId="0"/>
  </sheetViews>
  <sheetFormatPr defaultColWidth="12.6640625" defaultRowHeight="15.75" customHeight="1"/>
  <cols>
    <col min="1" max="1" width="22.109375" customWidth="1"/>
    <col min="2" max="2" width="53" customWidth="1"/>
    <col min="3" max="3" width="42" customWidth="1"/>
    <col min="4" max="4" width="17.6640625" style="83" bestFit="1" customWidth="1"/>
    <col min="5" max="5" width="26.109375" customWidth="1"/>
  </cols>
  <sheetData>
    <row r="1" spans="1:26" ht="19.8">
      <c r="A1" s="10" t="s">
        <v>0</v>
      </c>
      <c r="B1" s="11" t="s">
        <v>1</v>
      </c>
      <c r="C1" s="10" t="s">
        <v>2</v>
      </c>
      <c r="D1" s="89" t="s">
        <v>9</v>
      </c>
      <c r="E1" s="10" t="s">
        <v>10</v>
      </c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2.5" customHeight="1">
      <c r="A2" s="14" t="s">
        <v>31</v>
      </c>
      <c r="B2" s="15" t="s">
        <v>32</v>
      </c>
      <c r="C2" s="14" t="s">
        <v>33</v>
      </c>
      <c r="D2" s="90">
        <f>8801681523496</f>
        <v>8801681523496</v>
      </c>
      <c r="E2" s="14" t="s">
        <v>34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3.8">
      <c r="A3" s="6" t="s">
        <v>35</v>
      </c>
      <c r="B3" s="6" t="s">
        <v>36</v>
      </c>
      <c r="C3" s="6" t="s">
        <v>37</v>
      </c>
      <c r="D3" s="91"/>
      <c r="E3" s="6" t="s">
        <v>38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8">
      <c r="A4" s="9" t="s">
        <v>39</v>
      </c>
      <c r="B4" s="9" t="s">
        <v>40</v>
      </c>
      <c r="C4" s="6" t="s">
        <v>41</v>
      </c>
      <c r="D4" s="91"/>
      <c r="E4" s="6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7.6">
      <c r="A5" s="6" t="s">
        <v>43</v>
      </c>
      <c r="B5" s="6" t="s">
        <v>44</v>
      </c>
      <c r="C5" s="6" t="s">
        <v>45</v>
      </c>
      <c r="D5" s="91"/>
      <c r="E5" s="9" t="s">
        <v>46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3.8">
      <c r="A6" s="6" t="s">
        <v>47</v>
      </c>
      <c r="B6" s="6" t="s">
        <v>48</v>
      </c>
      <c r="C6" s="9" t="s">
        <v>49</v>
      </c>
      <c r="D6" s="88">
        <f>88029889009212</f>
        <v>88029889009212</v>
      </c>
      <c r="E6" s="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3.8">
      <c r="A7" s="6" t="s">
        <v>51</v>
      </c>
      <c r="B7" s="6" t="s">
        <v>52</v>
      </c>
      <c r="C7" s="9" t="s">
        <v>21</v>
      </c>
      <c r="D7" s="88">
        <f>8801713021695</f>
        <v>8801713021695</v>
      </c>
      <c r="E7" s="6" t="s">
        <v>53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7.6">
      <c r="A8" s="9" t="s">
        <v>54</v>
      </c>
      <c r="B8" s="6" t="s">
        <v>55</v>
      </c>
      <c r="C8" s="6" t="s">
        <v>56</v>
      </c>
      <c r="D8" s="91"/>
      <c r="E8" s="6" t="s">
        <v>57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3.8">
      <c r="A9" s="6" t="s">
        <v>58</v>
      </c>
      <c r="B9" s="6" t="s">
        <v>59</v>
      </c>
      <c r="C9" s="6" t="s">
        <v>60</v>
      </c>
      <c r="D9" s="91"/>
      <c r="E9" s="6" t="s">
        <v>61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8">
      <c r="A10" s="6" t="s">
        <v>62</v>
      </c>
      <c r="B10" s="6" t="s">
        <v>63</v>
      </c>
      <c r="C10" s="6" t="s">
        <v>64</v>
      </c>
      <c r="D10" s="88">
        <f>880255668900</f>
        <v>880255668900</v>
      </c>
      <c r="E10" s="6" t="s">
        <v>65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8">
      <c r="A11" s="6" t="s">
        <v>66</v>
      </c>
      <c r="B11" s="6" t="s">
        <v>67</v>
      </c>
      <c r="C11" s="6" t="s">
        <v>68</v>
      </c>
      <c r="D11" s="88">
        <f>8828851111</f>
        <v>8828851111</v>
      </c>
      <c r="E11" s="6" t="s">
        <v>69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8">
      <c r="A12" s="6" t="s">
        <v>70</v>
      </c>
      <c r="B12" s="6" t="s">
        <v>71</v>
      </c>
      <c r="C12" s="6" t="s">
        <v>71</v>
      </c>
      <c r="D12" s="88">
        <f>8802222262717</f>
        <v>8802222262717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8">
      <c r="A13" s="6" t="s">
        <v>72</v>
      </c>
      <c r="B13" s="6" t="s">
        <v>73</v>
      </c>
      <c r="C13" s="6" t="s">
        <v>74</v>
      </c>
      <c r="D13" s="88">
        <f>881713149333</f>
        <v>881713149333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8">
      <c r="A14" s="9" t="s">
        <v>75</v>
      </c>
      <c r="B14" s="6" t="s">
        <v>76</v>
      </c>
      <c r="C14" s="9" t="s">
        <v>77</v>
      </c>
      <c r="D14" s="92">
        <f>880255668057</f>
        <v>880255668057</v>
      </c>
      <c r="E14" s="6" t="s">
        <v>78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9.5" customHeight="1">
      <c r="A15" s="14" t="s">
        <v>79</v>
      </c>
      <c r="B15" s="14" t="s">
        <v>80</v>
      </c>
      <c r="C15" s="14" t="s">
        <v>81</v>
      </c>
      <c r="D15" s="90" t="s">
        <v>82</v>
      </c>
      <c r="E15" s="14" t="s">
        <v>83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3.8">
      <c r="A16" s="9" t="s">
        <v>84</v>
      </c>
      <c r="B16" s="6" t="s">
        <v>85</v>
      </c>
      <c r="C16" s="6" t="s">
        <v>86</v>
      </c>
      <c r="D16" s="88">
        <f>880241081063/65</f>
        <v>13542170477.892307</v>
      </c>
      <c r="E16" s="6" t="s">
        <v>87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7.6">
      <c r="A17" s="6" t="s">
        <v>88</v>
      </c>
      <c r="B17" s="6" t="s">
        <v>89</v>
      </c>
      <c r="C17" s="6" t="s">
        <v>90</v>
      </c>
      <c r="D17" s="93" t="s">
        <v>91</v>
      </c>
      <c r="E17" s="6" t="s">
        <v>92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8">
      <c r="A18" s="6" t="s">
        <v>93</v>
      </c>
      <c r="B18" s="6" t="s">
        <v>94</v>
      </c>
      <c r="C18" s="6" t="s">
        <v>95</v>
      </c>
      <c r="D18" s="91"/>
      <c r="E18" s="6" t="s">
        <v>96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8">
      <c r="A19" s="6" t="s">
        <v>97</v>
      </c>
      <c r="B19" s="6" t="s">
        <v>98</v>
      </c>
      <c r="C19" s="6" t="s">
        <v>99</v>
      </c>
      <c r="D19" s="91"/>
      <c r="E19" s="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8">
      <c r="A20" s="6" t="s">
        <v>100</v>
      </c>
      <c r="B20" s="9" t="s">
        <v>101</v>
      </c>
      <c r="C20" s="6" t="s">
        <v>102</v>
      </c>
      <c r="D20" s="91"/>
      <c r="E20" s="6" t="s">
        <v>103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8">
      <c r="A21" s="6" t="s">
        <v>104</v>
      </c>
      <c r="B21" s="6" t="s">
        <v>105</v>
      </c>
      <c r="C21" s="9" t="s">
        <v>106</v>
      </c>
      <c r="D21" s="88">
        <f>8801915631608</f>
        <v>8801915631608</v>
      </c>
      <c r="E21" s="6" t="s">
        <v>107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8">
      <c r="A22" s="6" t="s">
        <v>108</v>
      </c>
      <c r="B22" s="6" t="s">
        <v>109</v>
      </c>
      <c r="C22" s="9" t="s">
        <v>110</v>
      </c>
      <c r="D22" s="91"/>
      <c r="E22" s="6" t="s">
        <v>111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8">
      <c r="A23" s="6" t="s">
        <v>112</v>
      </c>
      <c r="B23" s="6" t="s">
        <v>113</v>
      </c>
      <c r="C23" s="6" t="s">
        <v>114</v>
      </c>
      <c r="D23" s="88" t="s">
        <v>115</v>
      </c>
      <c r="E23" s="6" t="s">
        <v>116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8">
      <c r="A24" s="6" t="s">
        <v>117</v>
      </c>
      <c r="B24" s="6" t="s">
        <v>118</v>
      </c>
      <c r="C24" s="6" t="s">
        <v>119</v>
      </c>
      <c r="D24" s="91"/>
      <c r="E24" s="6" t="s">
        <v>120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8">
      <c r="A25" s="9" t="s">
        <v>121</v>
      </c>
      <c r="B25" s="6" t="s">
        <v>122</v>
      </c>
      <c r="C25" s="6" t="s">
        <v>123</v>
      </c>
      <c r="D25" s="91"/>
      <c r="E25" s="6" t="s">
        <v>124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8">
      <c r="A26" s="6" t="s">
        <v>125</v>
      </c>
      <c r="B26" s="6" t="s">
        <v>126</v>
      </c>
      <c r="C26" s="6" t="s">
        <v>127</v>
      </c>
      <c r="D26" s="88">
        <f>88241022227</f>
        <v>88241022227</v>
      </c>
      <c r="E26" s="6" t="s">
        <v>128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7.6">
      <c r="A27" s="6" t="s">
        <v>129</v>
      </c>
      <c r="B27" s="6" t="s">
        <v>130</v>
      </c>
      <c r="C27" s="6" t="s">
        <v>131</v>
      </c>
      <c r="D27" s="93">
        <f>880255668570</f>
        <v>880255668570</v>
      </c>
      <c r="E27" s="6" t="s">
        <v>132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8">
      <c r="A28" s="6" t="s">
        <v>133</v>
      </c>
      <c r="B28" s="6" t="s">
        <v>134</v>
      </c>
      <c r="C28" s="6" t="s">
        <v>134</v>
      </c>
      <c r="D28" s="88" t="s">
        <v>135</v>
      </c>
      <c r="E28" s="6" t="s">
        <v>136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18" t="s">
        <v>104</v>
      </c>
      <c r="B29" s="19" t="s">
        <v>137</v>
      </c>
      <c r="C29" s="14" t="s">
        <v>138</v>
      </c>
      <c r="D29" s="90">
        <v>8801915631608</v>
      </c>
      <c r="E29" s="14" t="s">
        <v>139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8">
      <c r="A30" s="6" t="s">
        <v>140</v>
      </c>
      <c r="B30" s="6" t="s">
        <v>141</v>
      </c>
      <c r="C30" s="6" t="s">
        <v>142</v>
      </c>
      <c r="D30" s="91"/>
      <c r="E30" s="6" t="s">
        <v>143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7.6">
      <c r="A31" s="6" t="s">
        <v>144</v>
      </c>
      <c r="B31" s="6" t="s">
        <v>145</v>
      </c>
      <c r="C31" s="6" t="s">
        <v>146</v>
      </c>
      <c r="D31" s="88">
        <f>8801776323880</f>
        <v>8801776323880</v>
      </c>
      <c r="E31" s="6" t="s">
        <v>147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8">
      <c r="A32" s="6" t="s">
        <v>148</v>
      </c>
      <c r="B32" s="6" t="s">
        <v>149</v>
      </c>
      <c r="C32" s="6" t="s">
        <v>7</v>
      </c>
      <c r="D32" s="88">
        <f>8801713913058</f>
        <v>8801713913058</v>
      </c>
      <c r="E32" s="6" t="s">
        <v>150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8">
      <c r="A33" s="6" t="s">
        <v>151</v>
      </c>
      <c r="B33" s="6" t="s">
        <v>152</v>
      </c>
      <c r="C33" s="6" t="s">
        <v>153</v>
      </c>
      <c r="D33" s="93">
        <v>58954673</v>
      </c>
      <c r="E33" s="6" t="s">
        <v>154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7.6">
      <c r="A34" s="6" t="s">
        <v>155</v>
      </c>
      <c r="B34" s="6" t="s">
        <v>156</v>
      </c>
      <c r="C34" s="6" t="s">
        <v>21</v>
      </c>
      <c r="D34" s="91"/>
      <c r="E34" s="6" t="s">
        <v>157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.8">
      <c r="A35" s="6" t="s">
        <v>158</v>
      </c>
      <c r="B35" s="6" t="s">
        <v>159</v>
      </c>
      <c r="C35" s="6" t="s">
        <v>160</v>
      </c>
      <c r="D35" s="88">
        <f>8801711378138</f>
        <v>8801711378138</v>
      </c>
      <c r="E35" s="6" t="s">
        <v>161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.8">
      <c r="A36" s="6" t="s">
        <v>162</v>
      </c>
      <c r="B36" s="6" t="s">
        <v>163</v>
      </c>
      <c r="C36" s="6" t="s">
        <v>164</v>
      </c>
      <c r="D36" s="88">
        <f>8801767664534</f>
        <v>8801767664534</v>
      </c>
      <c r="E36" s="6" t="s">
        <v>165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.8">
      <c r="A37" s="6" t="s">
        <v>166</v>
      </c>
      <c r="B37" s="9" t="s">
        <v>167</v>
      </c>
      <c r="C37" s="6" t="s">
        <v>168</v>
      </c>
      <c r="D37" s="88">
        <f>880255073586</f>
        <v>880255073586</v>
      </c>
      <c r="E37" s="6" t="s">
        <v>169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8">
      <c r="A38" s="6" t="s">
        <v>170</v>
      </c>
      <c r="B38" s="6" t="s">
        <v>171</v>
      </c>
      <c r="C38" s="6" t="s">
        <v>172</v>
      </c>
      <c r="D38" s="93">
        <f>8828150088</f>
        <v>8828150088</v>
      </c>
      <c r="E38" s="9" t="s">
        <v>173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.8">
      <c r="A39" s="6" t="s">
        <v>174</v>
      </c>
      <c r="B39" s="6" t="s">
        <v>175</v>
      </c>
      <c r="C39" s="6" t="s">
        <v>102</v>
      </c>
      <c r="D39" s="93" t="s">
        <v>176</v>
      </c>
      <c r="E39" s="6" t="s">
        <v>177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8">
      <c r="A40" s="6" t="s">
        <v>178</v>
      </c>
      <c r="B40" s="9" t="s">
        <v>179</v>
      </c>
      <c r="C40" s="9" t="s">
        <v>180</v>
      </c>
      <c r="D40" s="91"/>
      <c r="E40" s="6" t="s">
        <v>181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8">
      <c r="A41" s="6" t="s">
        <v>182</v>
      </c>
      <c r="B41" s="6" t="s">
        <v>183</v>
      </c>
      <c r="C41" s="6" t="s">
        <v>184</v>
      </c>
      <c r="D41" s="88">
        <f>8801713438899</f>
        <v>8801713438899</v>
      </c>
      <c r="E41" s="6" t="s">
        <v>185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.8">
      <c r="A42" s="17"/>
      <c r="B42" s="17"/>
      <c r="C42" s="17"/>
      <c r="D42" s="9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3.8">
      <c r="A43" s="17"/>
      <c r="B43" s="17"/>
      <c r="C43" s="17"/>
      <c r="D43" s="91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.8">
      <c r="A44" s="17"/>
      <c r="B44" s="17"/>
      <c r="C44" s="17"/>
      <c r="D44" s="91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8">
      <c r="A45" s="17"/>
      <c r="B45" s="17"/>
      <c r="C45" s="17"/>
      <c r="D45" s="9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.8">
      <c r="A46" s="17"/>
      <c r="B46" s="17"/>
      <c r="C46" s="17"/>
      <c r="D46" s="9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3.8">
      <c r="A47" s="17"/>
      <c r="B47" s="17"/>
      <c r="C47" s="17"/>
      <c r="D47" s="91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3.8">
      <c r="A48" s="17"/>
      <c r="B48" s="17"/>
      <c r="C48" s="17"/>
      <c r="D48" s="9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3.8">
      <c r="A49" s="17"/>
      <c r="B49" s="17"/>
      <c r="C49" s="17"/>
      <c r="D49" s="9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3.8">
      <c r="A50" s="17"/>
      <c r="B50" s="17"/>
      <c r="C50" s="17"/>
      <c r="D50" s="9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3.8">
      <c r="A51" s="17"/>
      <c r="B51" s="17"/>
      <c r="C51" s="17"/>
      <c r="D51" s="9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3.8">
      <c r="A52" s="17"/>
      <c r="B52" s="17"/>
      <c r="C52" s="17"/>
      <c r="D52" s="91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3.8">
      <c r="A53" s="17"/>
      <c r="B53" s="17"/>
      <c r="C53" s="17"/>
      <c r="D53" s="91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3.8">
      <c r="A54" s="17"/>
      <c r="B54" s="17"/>
      <c r="C54" s="17"/>
      <c r="D54" s="91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3.8">
      <c r="A55" s="17"/>
      <c r="B55" s="17"/>
      <c r="C55" s="17"/>
      <c r="D55" s="9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3.8">
      <c r="A56" s="17"/>
      <c r="B56" s="17"/>
      <c r="C56" s="17"/>
      <c r="D56" s="91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3.8">
      <c r="A57" s="17"/>
      <c r="B57" s="17"/>
      <c r="C57" s="17"/>
      <c r="D57" s="91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3.8">
      <c r="A58" s="17"/>
      <c r="B58" s="17"/>
      <c r="C58" s="17"/>
      <c r="D58" s="91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3.8">
      <c r="A59" s="17"/>
      <c r="B59" s="17"/>
      <c r="C59" s="17"/>
      <c r="D59" s="91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3.8">
      <c r="A60" s="17"/>
      <c r="B60" s="17"/>
      <c r="C60" s="17"/>
      <c r="D60" s="91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3.8">
      <c r="A61" s="17"/>
      <c r="B61" s="17"/>
      <c r="C61" s="17"/>
      <c r="D61" s="91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3.8">
      <c r="A62" s="17"/>
      <c r="B62" s="17"/>
      <c r="C62" s="17"/>
      <c r="D62" s="91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3.8">
      <c r="A63" s="17"/>
      <c r="B63" s="17"/>
      <c r="C63" s="17"/>
      <c r="D63" s="91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3.8">
      <c r="A64" s="17"/>
      <c r="B64" s="17"/>
      <c r="C64" s="17"/>
      <c r="D64" s="91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3.8">
      <c r="A65" s="17"/>
      <c r="B65" s="17"/>
      <c r="C65" s="17"/>
      <c r="D65" s="91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3.8">
      <c r="A66" s="17"/>
      <c r="B66" s="17"/>
      <c r="C66" s="17"/>
      <c r="D66" s="91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3.8">
      <c r="A67" s="17"/>
      <c r="B67" s="17"/>
      <c r="C67" s="17"/>
      <c r="D67" s="91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3.8">
      <c r="A68" s="17"/>
      <c r="B68" s="17"/>
      <c r="C68" s="17"/>
      <c r="D68" s="91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3.8">
      <c r="A69" s="17"/>
      <c r="B69" s="17"/>
      <c r="C69" s="17"/>
      <c r="D69" s="91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3.8">
      <c r="A70" s="17"/>
      <c r="B70" s="17"/>
      <c r="C70" s="17"/>
      <c r="D70" s="91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3.8">
      <c r="A71" s="17"/>
      <c r="B71" s="17"/>
      <c r="C71" s="17"/>
      <c r="D71" s="91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3.8">
      <c r="A72" s="17"/>
      <c r="B72" s="17"/>
      <c r="C72" s="17"/>
      <c r="D72" s="91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3.8">
      <c r="A73" s="17"/>
      <c r="B73" s="17"/>
      <c r="C73" s="17"/>
      <c r="D73" s="91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3.8">
      <c r="A74" s="17"/>
      <c r="B74" s="17"/>
      <c r="C74" s="17"/>
      <c r="D74" s="91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3.8">
      <c r="A75" s="17"/>
      <c r="B75" s="17"/>
      <c r="C75" s="17"/>
      <c r="D75" s="91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3.8">
      <c r="A76" s="17"/>
      <c r="B76" s="17"/>
      <c r="C76" s="17"/>
      <c r="D76" s="91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3.8">
      <c r="A77" s="17"/>
      <c r="B77" s="17"/>
      <c r="C77" s="17"/>
      <c r="D77" s="91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3.8">
      <c r="A78" s="17"/>
      <c r="B78" s="17"/>
      <c r="C78" s="17"/>
      <c r="D78" s="9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3.8">
      <c r="A79" s="17"/>
      <c r="B79" s="17"/>
      <c r="C79" s="17"/>
      <c r="D79" s="91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3.8">
      <c r="A80" s="17"/>
      <c r="B80" s="17"/>
      <c r="C80" s="17"/>
      <c r="D80" s="91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3.8">
      <c r="A81" s="17"/>
      <c r="B81" s="17"/>
      <c r="C81" s="17"/>
      <c r="D81" s="91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3.8">
      <c r="A82" s="17"/>
      <c r="B82" s="17"/>
      <c r="C82" s="17"/>
      <c r="D82" s="91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3.8">
      <c r="A83" s="17"/>
      <c r="B83" s="17"/>
      <c r="C83" s="17"/>
      <c r="D83" s="9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3.8">
      <c r="A84" s="17"/>
      <c r="B84" s="17"/>
      <c r="C84" s="17"/>
      <c r="D84" s="91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8">
      <c r="A85" s="17"/>
      <c r="B85" s="17"/>
      <c r="C85" s="17"/>
      <c r="D85" s="91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3.8">
      <c r="A86" s="17"/>
      <c r="B86" s="17"/>
      <c r="C86" s="17"/>
      <c r="D86" s="9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3.8">
      <c r="A87" s="17"/>
      <c r="B87" s="17"/>
      <c r="C87" s="17"/>
      <c r="D87" s="91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3.8">
      <c r="A88" s="17"/>
      <c r="B88" s="17"/>
      <c r="C88" s="17"/>
      <c r="D88" s="91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3.8">
      <c r="A89" s="17"/>
      <c r="B89" s="17"/>
      <c r="C89" s="17"/>
      <c r="D89" s="91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3.8">
      <c r="A90" s="17"/>
      <c r="B90" s="17"/>
      <c r="C90" s="17"/>
      <c r="D90" s="91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3.8">
      <c r="A91" s="17"/>
      <c r="B91" s="17"/>
      <c r="C91" s="17"/>
      <c r="D91" s="91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3.8">
      <c r="A92" s="17"/>
      <c r="B92" s="17"/>
      <c r="C92" s="17"/>
      <c r="D92" s="91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3.8">
      <c r="A93" s="17"/>
      <c r="B93" s="17"/>
      <c r="C93" s="17"/>
      <c r="D93" s="9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3.8">
      <c r="A94" s="17"/>
      <c r="B94" s="17"/>
      <c r="C94" s="17"/>
      <c r="D94" s="91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3.8">
      <c r="A95" s="17"/>
      <c r="B95" s="17"/>
      <c r="C95" s="17"/>
      <c r="D95" s="9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3.8">
      <c r="A96" s="17"/>
      <c r="B96" s="17"/>
      <c r="C96" s="17"/>
      <c r="D96" s="91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3.8">
      <c r="A97" s="17"/>
      <c r="B97" s="17"/>
      <c r="C97" s="17"/>
      <c r="D97" s="91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3.8">
      <c r="A98" s="17"/>
      <c r="B98" s="17"/>
      <c r="C98" s="17"/>
      <c r="D98" s="91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3.8">
      <c r="A99" s="17"/>
      <c r="B99" s="17"/>
      <c r="C99" s="17"/>
      <c r="D99" s="91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3.8">
      <c r="A100" s="17"/>
      <c r="B100" s="17"/>
      <c r="C100" s="17"/>
      <c r="D100" s="9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3.8">
      <c r="A101" s="17"/>
      <c r="B101" s="17"/>
      <c r="C101" s="17"/>
      <c r="D101" s="91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3.8">
      <c r="A102" s="17"/>
      <c r="B102" s="17"/>
      <c r="C102" s="17"/>
      <c r="D102" s="9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3.8">
      <c r="A103" s="17"/>
      <c r="B103" s="17"/>
      <c r="C103" s="17"/>
      <c r="D103" s="9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3.8">
      <c r="A104" s="17"/>
      <c r="B104" s="17"/>
      <c r="C104" s="17"/>
      <c r="D104" s="91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3.8">
      <c r="A105" s="17"/>
      <c r="B105" s="17"/>
      <c r="C105" s="17"/>
      <c r="D105" s="91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3.8">
      <c r="A106" s="17"/>
      <c r="B106" s="17"/>
      <c r="C106" s="17"/>
      <c r="D106" s="91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3.8">
      <c r="A107" s="17"/>
      <c r="B107" s="17"/>
      <c r="C107" s="17"/>
      <c r="D107" s="91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3.8">
      <c r="A108" s="17"/>
      <c r="B108" s="17"/>
      <c r="C108" s="17"/>
      <c r="D108" s="9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3.8">
      <c r="A109" s="17"/>
      <c r="B109" s="17"/>
      <c r="C109" s="17"/>
      <c r="D109" s="91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3.8">
      <c r="A110" s="17"/>
      <c r="B110" s="17"/>
      <c r="C110" s="17"/>
      <c r="D110" s="91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8">
      <c r="A111" s="17"/>
      <c r="B111" s="17"/>
      <c r="C111" s="17"/>
      <c r="D111" s="91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3.8">
      <c r="A112" s="17"/>
      <c r="B112" s="17"/>
      <c r="C112" s="17"/>
      <c r="D112" s="91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3.8">
      <c r="A113" s="17"/>
      <c r="B113" s="17"/>
      <c r="C113" s="17"/>
      <c r="D113" s="91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3.8">
      <c r="A114" s="17"/>
      <c r="B114" s="17"/>
      <c r="C114" s="17"/>
      <c r="D114" s="91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3.8">
      <c r="A115" s="17"/>
      <c r="B115" s="17"/>
      <c r="C115" s="17"/>
      <c r="D115" s="91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3.8">
      <c r="A116" s="17"/>
      <c r="B116" s="17"/>
      <c r="C116" s="17"/>
      <c r="D116" s="91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3.8">
      <c r="A117" s="17"/>
      <c r="B117" s="17"/>
      <c r="C117" s="17"/>
      <c r="D117" s="91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3.8">
      <c r="A118" s="17"/>
      <c r="B118" s="17"/>
      <c r="C118" s="17"/>
      <c r="D118" s="91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3.8">
      <c r="A119" s="17"/>
      <c r="B119" s="17"/>
      <c r="C119" s="17"/>
      <c r="D119" s="91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3.8">
      <c r="A120" s="17"/>
      <c r="B120" s="17"/>
      <c r="C120" s="17"/>
      <c r="D120" s="91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3.8">
      <c r="A121" s="17"/>
      <c r="B121" s="17"/>
      <c r="C121" s="17"/>
      <c r="D121" s="91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3.8">
      <c r="A122" s="17"/>
      <c r="B122" s="17"/>
      <c r="C122" s="17"/>
      <c r="D122" s="91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3.8">
      <c r="A123" s="17"/>
      <c r="B123" s="17"/>
      <c r="C123" s="17"/>
      <c r="D123" s="91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3.8">
      <c r="A124" s="17"/>
      <c r="B124" s="17"/>
      <c r="C124" s="17"/>
      <c r="D124" s="9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3.8">
      <c r="A125" s="17"/>
      <c r="B125" s="17"/>
      <c r="C125" s="17"/>
      <c r="D125" s="91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3.8">
      <c r="A126" s="17"/>
      <c r="B126" s="17"/>
      <c r="C126" s="17"/>
      <c r="D126" s="91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3.8">
      <c r="A127" s="17"/>
      <c r="B127" s="17"/>
      <c r="C127" s="17"/>
      <c r="D127" s="91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3.8">
      <c r="A128" s="17"/>
      <c r="B128" s="17"/>
      <c r="C128" s="17"/>
      <c r="D128" s="91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8">
      <c r="A129" s="17"/>
      <c r="B129" s="17"/>
      <c r="C129" s="17"/>
      <c r="D129" s="91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3.8">
      <c r="A130" s="17"/>
      <c r="B130" s="17"/>
      <c r="C130" s="17"/>
      <c r="D130" s="91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3.8">
      <c r="A131" s="17"/>
      <c r="B131" s="17"/>
      <c r="C131" s="17"/>
      <c r="D131" s="91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3.8">
      <c r="A132" s="17"/>
      <c r="B132" s="17"/>
      <c r="C132" s="17"/>
      <c r="D132" s="91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3.8">
      <c r="A133" s="17"/>
      <c r="B133" s="17"/>
      <c r="C133" s="17"/>
      <c r="D133" s="91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3.8">
      <c r="A134" s="17"/>
      <c r="B134" s="17"/>
      <c r="C134" s="17"/>
      <c r="D134" s="91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3.8">
      <c r="A135" s="17"/>
      <c r="B135" s="17"/>
      <c r="C135" s="17"/>
      <c r="D135" s="91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3.8">
      <c r="A136" s="17"/>
      <c r="B136" s="17"/>
      <c r="C136" s="17"/>
      <c r="D136" s="91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3.8">
      <c r="A137" s="17"/>
      <c r="B137" s="17"/>
      <c r="C137" s="17"/>
      <c r="D137" s="91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3.8">
      <c r="A138" s="17"/>
      <c r="B138" s="17"/>
      <c r="C138" s="17"/>
      <c r="D138" s="91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3.8">
      <c r="A139" s="17"/>
      <c r="B139" s="17"/>
      <c r="C139" s="17"/>
      <c r="D139" s="91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3.8">
      <c r="A140" s="17"/>
      <c r="B140" s="17"/>
      <c r="C140" s="17"/>
      <c r="D140" s="91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3.8">
      <c r="A141" s="17"/>
      <c r="B141" s="17"/>
      <c r="C141" s="17"/>
      <c r="D141" s="91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3.8">
      <c r="A142" s="17"/>
      <c r="B142" s="17"/>
      <c r="C142" s="17"/>
      <c r="D142" s="91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3.8">
      <c r="A143" s="17"/>
      <c r="B143" s="17"/>
      <c r="C143" s="17"/>
      <c r="D143" s="9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3.8">
      <c r="A144" s="17"/>
      <c r="B144" s="17"/>
      <c r="C144" s="17"/>
      <c r="D144" s="9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3.8">
      <c r="A145" s="17"/>
      <c r="B145" s="17"/>
      <c r="C145" s="17"/>
      <c r="D145" s="91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3.8">
      <c r="A146" s="17"/>
      <c r="B146" s="17"/>
      <c r="C146" s="17"/>
      <c r="D146" s="91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3.8">
      <c r="A147" s="17"/>
      <c r="B147" s="17"/>
      <c r="C147" s="17"/>
      <c r="D147" s="91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3.8">
      <c r="A148" s="17"/>
      <c r="B148" s="17"/>
      <c r="C148" s="17"/>
      <c r="D148" s="9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3.8">
      <c r="A149" s="17"/>
      <c r="B149" s="17"/>
      <c r="C149" s="17"/>
      <c r="D149" s="91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3.8">
      <c r="A150" s="17"/>
      <c r="B150" s="17"/>
      <c r="C150" s="17"/>
      <c r="D150" s="91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3.8">
      <c r="A151" s="17"/>
      <c r="B151" s="17"/>
      <c r="C151" s="17"/>
      <c r="D151" s="91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3.8">
      <c r="A152" s="17"/>
      <c r="B152" s="17"/>
      <c r="C152" s="17"/>
      <c r="D152" s="91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3.8">
      <c r="A153" s="17"/>
      <c r="B153" s="17"/>
      <c r="C153" s="17"/>
      <c r="D153" s="91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3.8">
      <c r="A154" s="17"/>
      <c r="B154" s="17"/>
      <c r="C154" s="17"/>
      <c r="D154" s="91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3.8">
      <c r="A155" s="17"/>
      <c r="B155" s="17"/>
      <c r="C155" s="17"/>
      <c r="D155" s="91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3.8">
      <c r="A156" s="17"/>
      <c r="B156" s="17"/>
      <c r="C156" s="17"/>
      <c r="D156" s="91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3.8">
      <c r="A157" s="17"/>
      <c r="B157" s="17"/>
      <c r="C157" s="17"/>
      <c r="D157" s="91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3.8">
      <c r="A158" s="17"/>
      <c r="B158" s="17"/>
      <c r="C158" s="17"/>
      <c r="D158" s="91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3.8">
      <c r="A159" s="17"/>
      <c r="B159" s="17"/>
      <c r="C159" s="17"/>
      <c r="D159" s="91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3.8">
      <c r="A160" s="17"/>
      <c r="B160" s="17"/>
      <c r="C160" s="17"/>
      <c r="D160" s="91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3.8">
      <c r="A161" s="17"/>
      <c r="B161" s="17"/>
      <c r="C161" s="17"/>
      <c r="D161" s="91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3.8">
      <c r="A162" s="17"/>
      <c r="B162" s="17"/>
      <c r="C162" s="17"/>
      <c r="D162" s="91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3.8">
      <c r="A163" s="17"/>
      <c r="B163" s="17"/>
      <c r="C163" s="17"/>
      <c r="D163" s="91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3.8">
      <c r="A164" s="17"/>
      <c r="B164" s="17"/>
      <c r="C164" s="17"/>
      <c r="D164" s="91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3.8">
      <c r="A165" s="17"/>
      <c r="B165" s="17"/>
      <c r="C165" s="17"/>
      <c r="D165" s="91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3.8">
      <c r="A166" s="17"/>
      <c r="B166" s="17"/>
      <c r="C166" s="17"/>
      <c r="D166" s="9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3.8">
      <c r="A167" s="17"/>
      <c r="B167" s="17"/>
      <c r="C167" s="17"/>
      <c r="D167" s="9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3.8">
      <c r="A168" s="17"/>
      <c r="B168" s="17"/>
      <c r="C168" s="17"/>
      <c r="D168" s="91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3.8">
      <c r="A169" s="17"/>
      <c r="B169" s="17"/>
      <c r="C169" s="17"/>
      <c r="D169" s="91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3.8">
      <c r="A170" s="17"/>
      <c r="B170" s="17"/>
      <c r="C170" s="17"/>
      <c r="D170" s="91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3.8">
      <c r="A171" s="17"/>
      <c r="B171" s="17"/>
      <c r="C171" s="17"/>
      <c r="D171" s="9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3.8">
      <c r="A172" s="17"/>
      <c r="B172" s="17"/>
      <c r="C172" s="17"/>
      <c r="D172" s="91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3.8">
      <c r="A173" s="17"/>
      <c r="B173" s="17"/>
      <c r="C173" s="17"/>
      <c r="D173" s="9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3.8">
      <c r="A174" s="17"/>
      <c r="B174" s="17"/>
      <c r="C174" s="17"/>
      <c r="D174" s="9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3.8">
      <c r="A175" s="17"/>
      <c r="B175" s="17"/>
      <c r="C175" s="17"/>
      <c r="D175" s="91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3.8">
      <c r="A176" s="17"/>
      <c r="B176" s="17"/>
      <c r="C176" s="17"/>
      <c r="D176" s="91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3.8">
      <c r="A177" s="17"/>
      <c r="B177" s="17"/>
      <c r="C177" s="17"/>
      <c r="D177" s="91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3.8">
      <c r="A178" s="17"/>
      <c r="B178" s="17"/>
      <c r="C178" s="17"/>
      <c r="D178" s="91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3.8">
      <c r="A179" s="17"/>
      <c r="B179" s="17"/>
      <c r="C179" s="17"/>
      <c r="D179" s="91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3.8">
      <c r="A180" s="17"/>
      <c r="B180" s="17"/>
      <c r="C180" s="17"/>
      <c r="D180" s="91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3.8">
      <c r="A181" s="17"/>
      <c r="B181" s="17"/>
      <c r="C181" s="17"/>
      <c r="D181" s="91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3.8">
      <c r="A182" s="17"/>
      <c r="B182" s="17"/>
      <c r="C182" s="17"/>
      <c r="D182" s="91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3.8">
      <c r="A183" s="17"/>
      <c r="B183" s="17"/>
      <c r="C183" s="17"/>
      <c r="D183" s="91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3.8">
      <c r="A184" s="17"/>
      <c r="B184" s="17"/>
      <c r="C184" s="17"/>
      <c r="D184" s="91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3.8">
      <c r="A185" s="17"/>
      <c r="B185" s="17"/>
      <c r="C185" s="17"/>
      <c r="D185" s="91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3.8">
      <c r="A186" s="17"/>
      <c r="B186" s="17"/>
      <c r="C186" s="17"/>
      <c r="D186" s="91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3.8">
      <c r="A187" s="17"/>
      <c r="B187" s="17"/>
      <c r="C187" s="17"/>
      <c r="D187" s="91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3.8">
      <c r="A188" s="17"/>
      <c r="B188" s="17"/>
      <c r="C188" s="17"/>
      <c r="D188" s="91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3.8">
      <c r="A189" s="17"/>
      <c r="B189" s="17"/>
      <c r="C189" s="17"/>
      <c r="D189" s="91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3.8">
      <c r="A190" s="17"/>
      <c r="B190" s="17"/>
      <c r="C190" s="17"/>
      <c r="D190" s="91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3.8">
      <c r="A191" s="17"/>
      <c r="B191" s="17"/>
      <c r="C191" s="17"/>
      <c r="D191" s="91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3.8">
      <c r="A192" s="17"/>
      <c r="B192" s="17"/>
      <c r="C192" s="17"/>
      <c r="D192" s="91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3.8">
      <c r="A193" s="17"/>
      <c r="B193" s="17"/>
      <c r="C193" s="17"/>
      <c r="D193" s="91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3.8">
      <c r="A194" s="17"/>
      <c r="B194" s="17"/>
      <c r="C194" s="17"/>
      <c r="D194" s="91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3.8">
      <c r="A195" s="17"/>
      <c r="B195" s="17"/>
      <c r="C195" s="17"/>
      <c r="D195" s="91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3.8">
      <c r="A196" s="17"/>
      <c r="B196" s="17"/>
      <c r="C196" s="17"/>
      <c r="D196" s="91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3.8">
      <c r="A197" s="17"/>
      <c r="B197" s="17"/>
      <c r="C197" s="17"/>
      <c r="D197" s="91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3.8">
      <c r="A198" s="17"/>
      <c r="B198" s="17"/>
      <c r="C198" s="17"/>
      <c r="D198" s="91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3.8">
      <c r="A199" s="17"/>
      <c r="B199" s="17"/>
      <c r="C199" s="17"/>
      <c r="D199" s="91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3.8">
      <c r="A200" s="17"/>
      <c r="B200" s="17"/>
      <c r="C200" s="17"/>
      <c r="D200" s="91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3.8">
      <c r="A201" s="17"/>
      <c r="B201" s="17"/>
      <c r="C201" s="17"/>
      <c r="D201" s="91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3.8">
      <c r="A202" s="17"/>
      <c r="B202" s="17"/>
      <c r="C202" s="17"/>
      <c r="D202" s="91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3.8">
      <c r="A203" s="17"/>
      <c r="B203" s="17"/>
      <c r="C203" s="17"/>
      <c r="D203" s="91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3.8">
      <c r="A204" s="17"/>
      <c r="B204" s="17"/>
      <c r="C204" s="17"/>
      <c r="D204" s="91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3.8">
      <c r="A205" s="17"/>
      <c r="B205" s="17"/>
      <c r="C205" s="17"/>
      <c r="D205" s="91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3.8">
      <c r="A206" s="17"/>
      <c r="B206" s="17"/>
      <c r="C206" s="17"/>
      <c r="D206" s="91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3.8">
      <c r="A207" s="17"/>
      <c r="B207" s="17"/>
      <c r="C207" s="17"/>
      <c r="D207" s="91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3.8">
      <c r="A208" s="17"/>
      <c r="B208" s="17"/>
      <c r="C208" s="17"/>
      <c r="D208" s="91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3.8">
      <c r="A209" s="17"/>
      <c r="B209" s="17"/>
      <c r="C209" s="17"/>
      <c r="D209" s="91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3.8">
      <c r="A210" s="17"/>
      <c r="B210" s="17"/>
      <c r="C210" s="17"/>
      <c r="D210" s="91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3.8">
      <c r="A211" s="17"/>
      <c r="B211" s="17"/>
      <c r="C211" s="17"/>
      <c r="D211" s="91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3.8">
      <c r="A212" s="17"/>
      <c r="B212" s="17"/>
      <c r="C212" s="17"/>
      <c r="D212" s="91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3.8">
      <c r="A213" s="17"/>
      <c r="B213" s="17"/>
      <c r="C213" s="17"/>
      <c r="D213" s="91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3.8">
      <c r="A214" s="17"/>
      <c r="B214" s="17"/>
      <c r="C214" s="17"/>
      <c r="D214" s="91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3.8">
      <c r="A215" s="17"/>
      <c r="B215" s="17"/>
      <c r="C215" s="17"/>
      <c r="D215" s="91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3.8">
      <c r="A216" s="17"/>
      <c r="B216" s="17"/>
      <c r="C216" s="17"/>
      <c r="D216" s="91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3.8">
      <c r="A217" s="17"/>
      <c r="B217" s="17"/>
      <c r="C217" s="17"/>
      <c r="D217" s="91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3.8">
      <c r="A218" s="17"/>
      <c r="B218" s="17"/>
      <c r="C218" s="17"/>
      <c r="D218" s="91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3.8">
      <c r="A219" s="17"/>
      <c r="B219" s="17"/>
      <c r="C219" s="17"/>
      <c r="D219" s="91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3.8">
      <c r="A220" s="17"/>
      <c r="B220" s="17"/>
      <c r="C220" s="17"/>
      <c r="D220" s="91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3.8">
      <c r="A221" s="17"/>
      <c r="B221" s="17"/>
      <c r="C221" s="17"/>
      <c r="D221" s="91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3.8">
      <c r="A222" s="17"/>
      <c r="B222" s="17"/>
      <c r="C222" s="17"/>
      <c r="D222" s="91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3.8">
      <c r="A223" s="17"/>
      <c r="B223" s="17"/>
      <c r="C223" s="17"/>
      <c r="D223" s="91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3.8">
      <c r="A224" s="17"/>
      <c r="B224" s="17"/>
      <c r="C224" s="17"/>
      <c r="D224" s="91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3.8">
      <c r="A225" s="17"/>
      <c r="B225" s="17"/>
      <c r="C225" s="17"/>
      <c r="D225" s="91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3.8">
      <c r="A226" s="17"/>
      <c r="B226" s="17"/>
      <c r="C226" s="17"/>
      <c r="D226" s="91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3.8">
      <c r="A227" s="17"/>
      <c r="B227" s="17"/>
      <c r="C227" s="17"/>
      <c r="D227" s="91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3.8">
      <c r="A228" s="17"/>
      <c r="B228" s="17"/>
      <c r="C228" s="17"/>
      <c r="D228" s="91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3.8">
      <c r="A229" s="17"/>
      <c r="B229" s="17"/>
      <c r="C229" s="17"/>
      <c r="D229" s="91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3.8">
      <c r="A230" s="17"/>
      <c r="B230" s="17"/>
      <c r="C230" s="17"/>
      <c r="D230" s="91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3.8">
      <c r="A231" s="17"/>
      <c r="B231" s="17"/>
      <c r="C231" s="17"/>
      <c r="D231" s="91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3.8">
      <c r="A232" s="17"/>
      <c r="B232" s="17"/>
      <c r="C232" s="17"/>
      <c r="D232" s="91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3.8">
      <c r="A233" s="17"/>
      <c r="B233" s="17"/>
      <c r="C233" s="17"/>
      <c r="D233" s="91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3.8">
      <c r="A234" s="17"/>
      <c r="B234" s="17"/>
      <c r="C234" s="17"/>
      <c r="D234" s="91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3.8">
      <c r="A235" s="17"/>
      <c r="B235" s="17"/>
      <c r="C235" s="17"/>
      <c r="D235" s="91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3.8">
      <c r="A236" s="17"/>
      <c r="B236" s="17"/>
      <c r="C236" s="17"/>
      <c r="D236" s="91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3.8">
      <c r="A237" s="17"/>
      <c r="B237" s="17"/>
      <c r="C237" s="17"/>
      <c r="D237" s="91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3.8">
      <c r="A238" s="17"/>
      <c r="B238" s="17"/>
      <c r="C238" s="17"/>
      <c r="D238" s="91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3.8">
      <c r="A239" s="17"/>
      <c r="B239" s="17"/>
      <c r="C239" s="17"/>
      <c r="D239" s="91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3.8">
      <c r="A240" s="17"/>
      <c r="B240" s="17"/>
      <c r="C240" s="17"/>
      <c r="D240" s="91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3.8">
      <c r="A241" s="17"/>
      <c r="B241" s="17"/>
      <c r="C241" s="17"/>
      <c r="D241" s="91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3.8">
      <c r="A242" s="17"/>
      <c r="B242" s="17"/>
      <c r="C242" s="17"/>
      <c r="D242" s="91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3.8">
      <c r="A243" s="17"/>
      <c r="B243" s="17"/>
      <c r="C243" s="17"/>
      <c r="D243" s="91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3.8">
      <c r="A244" s="17"/>
      <c r="B244" s="17"/>
      <c r="C244" s="17"/>
      <c r="D244" s="91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3.8">
      <c r="A245" s="17"/>
      <c r="B245" s="17"/>
      <c r="C245" s="17"/>
      <c r="D245" s="91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3.8">
      <c r="A246" s="17"/>
      <c r="B246" s="17"/>
      <c r="C246" s="17"/>
      <c r="D246" s="91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3.8">
      <c r="A247" s="17"/>
      <c r="B247" s="17"/>
      <c r="C247" s="17"/>
      <c r="D247" s="91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3.8">
      <c r="A248" s="17"/>
      <c r="B248" s="17"/>
      <c r="C248" s="17"/>
      <c r="D248" s="91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3.8">
      <c r="A249" s="17"/>
      <c r="B249" s="17"/>
      <c r="C249" s="17"/>
      <c r="D249" s="91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3.8">
      <c r="A250" s="17"/>
      <c r="B250" s="17"/>
      <c r="C250" s="17"/>
      <c r="D250" s="91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3.8">
      <c r="A251" s="17"/>
      <c r="B251" s="17"/>
      <c r="C251" s="17"/>
      <c r="D251" s="91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3.8">
      <c r="A252" s="17"/>
      <c r="B252" s="17"/>
      <c r="C252" s="17"/>
      <c r="D252" s="91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3.8">
      <c r="A253" s="17"/>
      <c r="B253" s="17"/>
      <c r="C253" s="17"/>
      <c r="D253" s="91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3.8">
      <c r="A254" s="17"/>
      <c r="B254" s="17"/>
      <c r="C254" s="17"/>
      <c r="D254" s="91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3.8">
      <c r="A255" s="17"/>
      <c r="B255" s="17"/>
      <c r="C255" s="17"/>
      <c r="D255" s="91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3.8">
      <c r="A256" s="17"/>
      <c r="B256" s="17"/>
      <c r="C256" s="17"/>
      <c r="D256" s="91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3.8">
      <c r="A257" s="17"/>
      <c r="B257" s="17"/>
      <c r="C257" s="17"/>
      <c r="D257" s="91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3.8">
      <c r="A258" s="17"/>
      <c r="B258" s="17"/>
      <c r="C258" s="17"/>
      <c r="D258" s="91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3.8">
      <c r="A259" s="17"/>
      <c r="B259" s="17"/>
      <c r="C259" s="17"/>
      <c r="D259" s="91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3.8">
      <c r="A260" s="17"/>
      <c r="B260" s="17"/>
      <c r="C260" s="17"/>
      <c r="D260" s="91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3.8">
      <c r="A261" s="17"/>
      <c r="B261" s="17"/>
      <c r="C261" s="17"/>
      <c r="D261" s="91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3.8">
      <c r="A262" s="17"/>
      <c r="B262" s="17"/>
      <c r="C262" s="17"/>
      <c r="D262" s="91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3.8">
      <c r="A263" s="17"/>
      <c r="B263" s="17"/>
      <c r="C263" s="17"/>
      <c r="D263" s="91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3.8">
      <c r="A264" s="17"/>
      <c r="B264" s="17"/>
      <c r="C264" s="17"/>
      <c r="D264" s="91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3.8">
      <c r="A265" s="17"/>
      <c r="B265" s="17"/>
      <c r="C265" s="17"/>
      <c r="D265" s="91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3.8">
      <c r="A266" s="17"/>
      <c r="B266" s="17"/>
      <c r="C266" s="17"/>
      <c r="D266" s="91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3.8">
      <c r="A267" s="17"/>
      <c r="B267" s="17"/>
      <c r="C267" s="17"/>
      <c r="D267" s="91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3.8">
      <c r="A268" s="17"/>
      <c r="B268" s="17"/>
      <c r="C268" s="17"/>
      <c r="D268" s="91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3.8">
      <c r="A269" s="17"/>
      <c r="B269" s="17"/>
      <c r="C269" s="17"/>
      <c r="D269" s="91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3.8">
      <c r="A270" s="17"/>
      <c r="B270" s="17"/>
      <c r="C270" s="17"/>
      <c r="D270" s="91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3.8">
      <c r="A271" s="17"/>
      <c r="B271" s="17"/>
      <c r="C271" s="17"/>
      <c r="D271" s="91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3.8">
      <c r="A272" s="17"/>
      <c r="B272" s="17"/>
      <c r="C272" s="17"/>
      <c r="D272" s="91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3.8">
      <c r="A273" s="17"/>
      <c r="B273" s="17"/>
      <c r="C273" s="17"/>
      <c r="D273" s="91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3.8">
      <c r="A274" s="17"/>
      <c r="B274" s="17"/>
      <c r="C274" s="17"/>
      <c r="D274" s="91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3.8">
      <c r="A275" s="17"/>
      <c r="B275" s="17"/>
      <c r="C275" s="17"/>
      <c r="D275" s="91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3.8">
      <c r="A276" s="17"/>
      <c r="B276" s="17"/>
      <c r="C276" s="17"/>
      <c r="D276" s="91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3.8">
      <c r="A277" s="17"/>
      <c r="B277" s="17"/>
      <c r="C277" s="17"/>
      <c r="D277" s="91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3.8">
      <c r="A278" s="17"/>
      <c r="B278" s="17"/>
      <c r="C278" s="17"/>
      <c r="D278" s="91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3.8">
      <c r="A279" s="17"/>
      <c r="B279" s="17"/>
      <c r="C279" s="17"/>
      <c r="D279" s="91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3.8">
      <c r="A280" s="17"/>
      <c r="B280" s="17"/>
      <c r="C280" s="17"/>
      <c r="D280" s="91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3.8">
      <c r="A281" s="17"/>
      <c r="B281" s="17"/>
      <c r="C281" s="17"/>
      <c r="D281" s="91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3.8">
      <c r="A282" s="17"/>
      <c r="B282" s="17"/>
      <c r="C282" s="17"/>
      <c r="D282" s="91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3.8">
      <c r="A283" s="17"/>
      <c r="B283" s="17"/>
      <c r="C283" s="17"/>
      <c r="D283" s="91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3.8">
      <c r="A284" s="17"/>
      <c r="B284" s="17"/>
      <c r="C284" s="17"/>
      <c r="D284" s="91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3.8">
      <c r="A285" s="17"/>
      <c r="B285" s="17"/>
      <c r="C285" s="17"/>
      <c r="D285" s="91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3.8">
      <c r="A286" s="17"/>
      <c r="B286" s="17"/>
      <c r="C286" s="17"/>
      <c r="D286" s="91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3.8">
      <c r="A287" s="17"/>
      <c r="B287" s="17"/>
      <c r="C287" s="17"/>
      <c r="D287" s="91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3.8">
      <c r="A288" s="17"/>
      <c r="B288" s="17"/>
      <c r="C288" s="17"/>
      <c r="D288" s="91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3.8">
      <c r="A289" s="17"/>
      <c r="B289" s="17"/>
      <c r="C289" s="17"/>
      <c r="D289" s="91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3.8">
      <c r="A290" s="17"/>
      <c r="B290" s="17"/>
      <c r="C290" s="17"/>
      <c r="D290" s="91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3.8">
      <c r="A291" s="17"/>
      <c r="B291" s="17"/>
      <c r="C291" s="17"/>
      <c r="D291" s="91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3.8">
      <c r="A292" s="17"/>
      <c r="B292" s="17"/>
      <c r="C292" s="17"/>
      <c r="D292" s="91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3.8">
      <c r="A293" s="17"/>
      <c r="B293" s="17"/>
      <c r="C293" s="17"/>
      <c r="D293" s="91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3.8">
      <c r="A294" s="17"/>
      <c r="B294" s="17"/>
      <c r="C294" s="17"/>
      <c r="D294" s="91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3.8">
      <c r="A295" s="17"/>
      <c r="B295" s="17"/>
      <c r="C295" s="17"/>
      <c r="D295" s="91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3.8">
      <c r="A296" s="17"/>
      <c r="B296" s="17"/>
      <c r="C296" s="17"/>
      <c r="D296" s="91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3.8">
      <c r="A297" s="17"/>
      <c r="B297" s="17"/>
      <c r="C297" s="17"/>
      <c r="D297" s="91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3.8">
      <c r="A298" s="17"/>
      <c r="B298" s="17"/>
      <c r="C298" s="17"/>
      <c r="D298" s="91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3.8">
      <c r="A299" s="17"/>
      <c r="B299" s="17"/>
      <c r="C299" s="17"/>
      <c r="D299" s="91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3.8">
      <c r="A300" s="17"/>
      <c r="B300" s="17"/>
      <c r="C300" s="17"/>
      <c r="D300" s="91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3.8">
      <c r="A301" s="17"/>
      <c r="B301" s="17"/>
      <c r="C301" s="17"/>
      <c r="D301" s="91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3.8">
      <c r="A302" s="17"/>
      <c r="B302" s="17"/>
      <c r="C302" s="17"/>
      <c r="D302" s="91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3.8">
      <c r="A303" s="17"/>
      <c r="B303" s="17"/>
      <c r="C303" s="17"/>
      <c r="D303" s="91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3.8">
      <c r="A304" s="17"/>
      <c r="B304" s="17"/>
      <c r="C304" s="17"/>
      <c r="D304" s="91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3.8">
      <c r="A305" s="17"/>
      <c r="B305" s="17"/>
      <c r="C305" s="17"/>
      <c r="D305" s="91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3.8">
      <c r="A306" s="17"/>
      <c r="B306" s="17"/>
      <c r="C306" s="17"/>
      <c r="D306" s="91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3.8">
      <c r="A307" s="17"/>
      <c r="B307" s="17"/>
      <c r="C307" s="17"/>
      <c r="D307" s="91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3.8">
      <c r="A308" s="17"/>
      <c r="B308" s="17"/>
      <c r="C308" s="17"/>
      <c r="D308" s="91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3.8">
      <c r="A309" s="17"/>
      <c r="B309" s="17"/>
      <c r="C309" s="17"/>
      <c r="D309" s="91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3.8">
      <c r="A310" s="17"/>
      <c r="B310" s="17"/>
      <c r="C310" s="17"/>
      <c r="D310" s="91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3.8">
      <c r="A311" s="17"/>
      <c r="B311" s="17"/>
      <c r="C311" s="17"/>
      <c r="D311" s="91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3.8">
      <c r="A312" s="17"/>
      <c r="B312" s="17"/>
      <c r="C312" s="17"/>
      <c r="D312" s="91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3.8">
      <c r="A313" s="17"/>
      <c r="B313" s="17"/>
      <c r="C313" s="17"/>
      <c r="D313" s="91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3.8">
      <c r="A314" s="17"/>
      <c r="B314" s="17"/>
      <c r="C314" s="17"/>
      <c r="D314" s="91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3.8">
      <c r="A315" s="17"/>
      <c r="B315" s="17"/>
      <c r="C315" s="17"/>
      <c r="D315" s="91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3.8">
      <c r="A316" s="17"/>
      <c r="B316" s="17"/>
      <c r="C316" s="17"/>
      <c r="D316" s="91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3.8">
      <c r="A317" s="17"/>
      <c r="B317" s="17"/>
      <c r="C317" s="17"/>
      <c r="D317" s="91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3.8">
      <c r="A318" s="17"/>
      <c r="B318" s="17"/>
      <c r="C318" s="17"/>
      <c r="D318" s="91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3.8">
      <c r="A319" s="17"/>
      <c r="B319" s="17"/>
      <c r="C319" s="17"/>
      <c r="D319" s="91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3.8">
      <c r="A320" s="17"/>
      <c r="B320" s="17"/>
      <c r="C320" s="17"/>
      <c r="D320" s="91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3.8">
      <c r="A321" s="17"/>
      <c r="B321" s="17"/>
      <c r="C321" s="17"/>
      <c r="D321" s="91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3.8">
      <c r="A322" s="17"/>
      <c r="B322" s="17"/>
      <c r="C322" s="17"/>
      <c r="D322" s="91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3.8">
      <c r="A323" s="17"/>
      <c r="B323" s="17"/>
      <c r="C323" s="17"/>
      <c r="D323" s="91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3.8">
      <c r="A324" s="17"/>
      <c r="B324" s="17"/>
      <c r="C324" s="17"/>
      <c r="D324" s="91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3.8">
      <c r="A325" s="17"/>
      <c r="B325" s="17"/>
      <c r="C325" s="17"/>
      <c r="D325" s="91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3.8">
      <c r="A326" s="17"/>
      <c r="B326" s="17"/>
      <c r="C326" s="17"/>
      <c r="D326" s="91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3.8">
      <c r="A327" s="17"/>
      <c r="B327" s="17"/>
      <c r="C327" s="17"/>
      <c r="D327" s="91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3.8">
      <c r="A328" s="17"/>
      <c r="B328" s="17"/>
      <c r="C328" s="17"/>
      <c r="D328" s="91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3.8">
      <c r="A329" s="17"/>
      <c r="B329" s="17"/>
      <c r="C329" s="17"/>
      <c r="D329" s="91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3.8">
      <c r="A330" s="17"/>
      <c r="B330" s="17"/>
      <c r="C330" s="17"/>
      <c r="D330" s="91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3.8">
      <c r="A331" s="17"/>
      <c r="B331" s="17"/>
      <c r="C331" s="17"/>
      <c r="D331" s="91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3.8">
      <c r="A332" s="17"/>
      <c r="B332" s="17"/>
      <c r="C332" s="17"/>
      <c r="D332" s="91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3.8">
      <c r="A333" s="17"/>
      <c r="B333" s="17"/>
      <c r="C333" s="17"/>
      <c r="D333" s="91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3.8">
      <c r="A334" s="17"/>
      <c r="B334" s="17"/>
      <c r="C334" s="17"/>
      <c r="D334" s="91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3.8">
      <c r="A335" s="17"/>
      <c r="B335" s="17"/>
      <c r="C335" s="17"/>
      <c r="D335" s="91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3.8">
      <c r="A336" s="17"/>
      <c r="B336" s="17"/>
      <c r="C336" s="17"/>
      <c r="D336" s="91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3.8">
      <c r="A337" s="17"/>
      <c r="B337" s="17"/>
      <c r="C337" s="17"/>
      <c r="D337" s="91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3.8">
      <c r="A338" s="17"/>
      <c r="B338" s="17"/>
      <c r="C338" s="17"/>
      <c r="D338" s="91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3.8">
      <c r="A339" s="17"/>
      <c r="B339" s="17"/>
      <c r="C339" s="17"/>
      <c r="D339" s="91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3.8">
      <c r="A340" s="17"/>
      <c r="B340" s="17"/>
      <c r="C340" s="17"/>
      <c r="D340" s="91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3.8">
      <c r="A341" s="17"/>
      <c r="B341" s="17"/>
      <c r="C341" s="17"/>
      <c r="D341" s="91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3.8">
      <c r="A342" s="17"/>
      <c r="B342" s="17"/>
      <c r="C342" s="17"/>
      <c r="D342" s="91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3.8">
      <c r="A343" s="17"/>
      <c r="B343" s="17"/>
      <c r="C343" s="17"/>
      <c r="D343" s="91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3.8">
      <c r="A344" s="17"/>
      <c r="B344" s="17"/>
      <c r="C344" s="17"/>
      <c r="D344" s="91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3.8">
      <c r="A345" s="17"/>
      <c r="B345" s="17"/>
      <c r="C345" s="17"/>
      <c r="D345" s="91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3.8">
      <c r="A346" s="17"/>
      <c r="B346" s="17"/>
      <c r="C346" s="17"/>
      <c r="D346" s="91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3.8">
      <c r="A347" s="17"/>
      <c r="B347" s="17"/>
      <c r="C347" s="17"/>
      <c r="D347" s="91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3.8">
      <c r="A348" s="17"/>
      <c r="B348" s="17"/>
      <c r="C348" s="17"/>
      <c r="D348" s="91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3.8">
      <c r="A349" s="17"/>
      <c r="B349" s="17"/>
      <c r="C349" s="17"/>
      <c r="D349" s="91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3.8">
      <c r="A350" s="17"/>
      <c r="B350" s="17"/>
      <c r="C350" s="17"/>
      <c r="D350" s="91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3.8">
      <c r="A351" s="17"/>
      <c r="B351" s="17"/>
      <c r="C351" s="17"/>
      <c r="D351" s="91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3.8">
      <c r="A352" s="17"/>
      <c r="B352" s="17"/>
      <c r="C352" s="17"/>
      <c r="D352" s="91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3.8">
      <c r="A353" s="17"/>
      <c r="B353" s="17"/>
      <c r="C353" s="17"/>
      <c r="D353" s="91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3.8">
      <c r="A354" s="17"/>
      <c r="B354" s="17"/>
      <c r="C354" s="17"/>
      <c r="D354" s="91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3.8">
      <c r="A355" s="17"/>
      <c r="B355" s="17"/>
      <c r="C355" s="17"/>
      <c r="D355" s="91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3.8">
      <c r="A356" s="17"/>
      <c r="B356" s="17"/>
      <c r="C356" s="17"/>
      <c r="D356" s="91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3.8">
      <c r="A357" s="17"/>
      <c r="B357" s="17"/>
      <c r="C357" s="17"/>
      <c r="D357" s="91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3.8">
      <c r="A358" s="17"/>
      <c r="B358" s="17"/>
      <c r="C358" s="17"/>
      <c r="D358" s="91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3.8">
      <c r="A359" s="17"/>
      <c r="B359" s="17"/>
      <c r="C359" s="17"/>
      <c r="D359" s="91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3.8">
      <c r="A360" s="17"/>
      <c r="B360" s="17"/>
      <c r="C360" s="17"/>
      <c r="D360" s="91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3.8">
      <c r="A361" s="17"/>
      <c r="B361" s="17"/>
      <c r="C361" s="17"/>
      <c r="D361" s="91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3.8">
      <c r="A362" s="17"/>
      <c r="B362" s="17"/>
      <c r="C362" s="17"/>
      <c r="D362" s="91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3.8">
      <c r="A363" s="17"/>
      <c r="B363" s="17"/>
      <c r="C363" s="17"/>
      <c r="D363" s="91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3.8">
      <c r="A364" s="17"/>
      <c r="B364" s="17"/>
      <c r="C364" s="17"/>
      <c r="D364" s="91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3.8">
      <c r="A365" s="17"/>
      <c r="B365" s="17"/>
      <c r="C365" s="17"/>
      <c r="D365" s="91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3.8">
      <c r="A366" s="17"/>
      <c r="B366" s="17"/>
      <c r="C366" s="17"/>
      <c r="D366" s="91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3.8">
      <c r="A367" s="17"/>
      <c r="B367" s="17"/>
      <c r="C367" s="17"/>
      <c r="D367" s="91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3.8">
      <c r="A368" s="17"/>
      <c r="B368" s="17"/>
      <c r="C368" s="17"/>
      <c r="D368" s="91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3.8">
      <c r="A369" s="17"/>
      <c r="B369" s="17"/>
      <c r="C369" s="17"/>
      <c r="D369" s="91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3.8">
      <c r="A370" s="17"/>
      <c r="B370" s="17"/>
      <c r="C370" s="17"/>
      <c r="D370" s="91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3.8">
      <c r="A371" s="17"/>
      <c r="B371" s="17"/>
      <c r="C371" s="17"/>
      <c r="D371" s="91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3.8">
      <c r="A372" s="17"/>
      <c r="B372" s="17"/>
      <c r="C372" s="17"/>
      <c r="D372" s="91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3.8">
      <c r="A373" s="17"/>
      <c r="B373" s="17"/>
      <c r="C373" s="17"/>
      <c r="D373" s="91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3.8">
      <c r="A374" s="17"/>
      <c r="B374" s="17"/>
      <c r="C374" s="17"/>
      <c r="D374" s="91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3.8">
      <c r="A375" s="17"/>
      <c r="B375" s="17"/>
      <c r="C375" s="17"/>
      <c r="D375" s="91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3.8">
      <c r="A376" s="17"/>
      <c r="B376" s="17"/>
      <c r="C376" s="17"/>
      <c r="D376" s="91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3.8">
      <c r="A377" s="17"/>
      <c r="B377" s="17"/>
      <c r="C377" s="17"/>
      <c r="D377" s="91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3.8">
      <c r="A378" s="17"/>
      <c r="B378" s="17"/>
      <c r="C378" s="17"/>
      <c r="D378" s="91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3.8">
      <c r="A379" s="17"/>
      <c r="B379" s="17"/>
      <c r="C379" s="17"/>
      <c r="D379" s="91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3.8">
      <c r="A380" s="17"/>
      <c r="B380" s="17"/>
      <c r="C380" s="17"/>
      <c r="D380" s="91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3.8">
      <c r="A381" s="17"/>
      <c r="B381" s="17"/>
      <c r="C381" s="17"/>
      <c r="D381" s="91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3.8">
      <c r="A382" s="17"/>
      <c r="B382" s="17"/>
      <c r="C382" s="17"/>
      <c r="D382" s="91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3.8">
      <c r="A383" s="17"/>
      <c r="B383" s="17"/>
      <c r="C383" s="17"/>
      <c r="D383" s="91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3.8">
      <c r="A384" s="17"/>
      <c r="B384" s="17"/>
      <c r="C384" s="17"/>
      <c r="D384" s="91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3.8">
      <c r="A385" s="17"/>
      <c r="B385" s="17"/>
      <c r="C385" s="17"/>
      <c r="D385" s="91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3.8">
      <c r="A386" s="17"/>
      <c r="B386" s="17"/>
      <c r="C386" s="17"/>
      <c r="D386" s="91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3.8">
      <c r="A387" s="17"/>
      <c r="B387" s="17"/>
      <c r="C387" s="17"/>
      <c r="D387" s="91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3.8">
      <c r="A388" s="17"/>
      <c r="B388" s="17"/>
      <c r="C388" s="17"/>
      <c r="D388" s="91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3.8">
      <c r="A389" s="17"/>
      <c r="B389" s="17"/>
      <c r="C389" s="17"/>
      <c r="D389" s="91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3.8">
      <c r="A390" s="17"/>
      <c r="B390" s="17"/>
      <c r="C390" s="17"/>
      <c r="D390" s="91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3.8">
      <c r="A391" s="17"/>
      <c r="B391" s="17"/>
      <c r="C391" s="17"/>
      <c r="D391" s="91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3.8">
      <c r="A392" s="17"/>
      <c r="B392" s="17"/>
      <c r="C392" s="17"/>
      <c r="D392" s="91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3.8">
      <c r="A393" s="17"/>
      <c r="B393" s="17"/>
      <c r="C393" s="17"/>
      <c r="D393" s="91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3.8">
      <c r="A394" s="17"/>
      <c r="B394" s="17"/>
      <c r="C394" s="17"/>
      <c r="D394" s="91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3.8">
      <c r="A395" s="17"/>
      <c r="B395" s="17"/>
      <c r="C395" s="17"/>
      <c r="D395" s="91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3.8">
      <c r="A396" s="17"/>
      <c r="B396" s="17"/>
      <c r="C396" s="17"/>
      <c r="D396" s="91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3.8">
      <c r="A397" s="17"/>
      <c r="B397" s="17"/>
      <c r="C397" s="17"/>
      <c r="D397" s="91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3.8">
      <c r="A398" s="17"/>
      <c r="B398" s="17"/>
      <c r="C398" s="17"/>
      <c r="D398" s="91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3.8">
      <c r="A399" s="17"/>
      <c r="B399" s="17"/>
      <c r="C399" s="17"/>
      <c r="D399" s="91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3.8">
      <c r="A400" s="17"/>
      <c r="B400" s="17"/>
      <c r="C400" s="17"/>
      <c r="D400" s="91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3.8">
      <c r="A401" s="17"/>
      <c r="B401" s="17"/>
      <c r="C401" s="17"/>
      <c r="D401" s="91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3.8">
      <c r="A402" s="17"/>
      <c r="B402" s="17"/>
      <c r="C402" s="17"/>
      <c r="D402" s="91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3.8">
      <c r="A403" s="17"/>
      <c r="B403" s="17"/>
      <c r="C403" s="17"/>
      <c r="D403" s="91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3.8">
      <c r="A404" s="17"/>
      <c r="B404" s="17"/>
      <c r="C404" s="17"/>
      <c r="D404" s="91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3.8">
      <c r="A405" s="17"/>
      <c r="B405" s="17"/>
      <c r="C405" s="17"/>
      <c r="D405" s="91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3.8">
      <c r="A406" s="17"/>
      <c r="B406" s="17"/>
      <c r="C406" s="17"/>
      <c r="D406" s="91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3.8">
      <c r="A407" s="17"/>
      <c r="B407" s="17"/>
      <c r="C407" s="17"/>
      <c r="D407" s="91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3.8">
      <c r="A408" s="17"/>
      <c r="B408" s="17"/>
      <c r="C408" s="17"/>
      <c r="D408" s="91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3.8">
      <c r="A409" s="17"/>
      <c r="B409" s="17"/>
      <c r="C409" s="17"/>
      <c r="D409" s="91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3.8">
      <c r="A410" s="17"/>
      <c r="B410" s="17"/>
      <c r="C410" s="17"/>
      <c r="D410" s="91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3.8">
      <c r="A411" s="17"/>
      <c r="B411" s="17"/>
      <c r="C411" s="17"/>
      <c r="D411" s="91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3.8">
      <c r="A412" s="17"/>
      <c r="B412" s="17"/>
      <c r="C412" s="17"/>
      <c r="D412" s="91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3.8">
      <c r="A413" s="17"/>
      <c r="B413" s="17"/>
      <c r="C413" s="17"/>
      <c r="D413" s="91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3.8">
      <c r="A414" s="17"/>
      <c r="B414" s="17"/>
      <c r="C414" s="17"/>
      <c r="D414" s="91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3.8">
      <c r="A415" s="17"/>
      <c r="B415" s="17"/>
      <c r="C415" s="17"/>
      <c r="D415" s="91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3.8">
      <c r="A416" s="17"/>
      <c r="B416" s="17"/>
      <c r="C416" s="17"/>
      <c r="D416" s="91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3.8">
      <c r="A417" s="17"/>
      <c r="B417" s="17"/>
      <c r="C417" s="17"/>
      <c r="D417" s="91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3.8">
      <c r="A418" s="17"/>
      <c r="B418" s="17"/>
      <c r="C418" s="17"/>
      <c r="D418" s="91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3.8">
      <c r="A419" s="17"/>
      <c r="B419" s="17"/>
      <c r="C419" s="17"/>
      <c r="D419" s="91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3.8">
      <c r="A420" s="17"/>
      <c r="B420" s="17"/>
      <c r="C420" s="17"/>
      <c r="D420" s="91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3.8">
      <c r="A421" s="17"/>
      <c r="B421" s="17"/>
      <c r="C421" s="17"/>
      <c r="D421" s="91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3.8">
      <c r="A422" s="17"/>
      <c r="B422" s="17"/>
      <c r="C422" s="17"/>
      <c r="D422" s="91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3.8">
      <c r="A423" s="17"/>
      <c r="B423" s="17"/>
      <c r="C423" s="17"/>
      <c r="D423" s="91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3.8">
      <c r="A424" s="17"/>
      <c r="B424" s="17"/>
      <c r="C424" s="17"/>
      <c r="D424" s="91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3.8">
      <c r="A425" s="17"/>
      <c r="B425" s="17"/>
      <c r="C425" s="17"/>
      <c r="D425" s="91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3.8">
      <c r="A426" s="17"/>
      <c r="B426" s="17"/>
      <c r="C426" s="17"/>
      <c r="D426" s="91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3.8">
      <c r="A427" s="17"/>
      <c r="B427" s="17"/>
      <c r="C427" s="17"/>
      <c r="D427" s="91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3.8">
      <c r="A428" s="17"/>
      <c r="B428" s="17"/>
      <c r="C428" s="17"/>
      <c r="D428" s="91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3.8">
      <c r="A429" s="17"/>
      <c r="B429" s="17"/>
      <c r="C429" s="17"/>
      <c r="D429" s="91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3.8">
      <c r="A430" s="17"/>
      <c r="B430" s="17"/>
      <c r="C430" s="17"/>
      <c r="D430" s="91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3.8">
      <c r="A431" s="17"/>
      <c r="B431" s="17"/>
      <c r="C431" s="17"/>
      <c r="D431" s="91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3.8">
      <c r="A432" s="17"/>
      <c r="B432" s="17"/>
      <c r="C432" s="17"/>
      <c r="D432" s="91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3.8">
      <c r="A433" s="17"/>
      <c r="B433" s="17"/>
      <c r="C433" s="17"/>
      <c r="D433" s="91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3.8">
      <c r="A434" s="17"/>
      <c r="B434" s="17"/>
      <c r="C434" s="17"/>
      <c r="D434" s="91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3.8">
      <c r="A435" s="17"/>
      <c r="B435" s="17"/>
      <c r="C435" s="17"/>
      <c r="D435" s="91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3.8">
      <c r="A436" s="17"/>
      <c r="B436" s="17"/>
      <c r="C436" s="17"/>
      <c r="D436" s="91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3.8">
      <c r="A437" s="17"/>
      <c r="B437" s="17"/>
      <c r="C437" s="17"/>
      <c r="D437" s="91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3.8">
      <c r="A438" s="17"/>
      <c r="B438" s="17"/>
      <c r="C438" s="17"/>
      <c r="D438" s="91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3.8">
      <c r="A439" s="17"/>
      <c r="B439" s="17"/>
      <c r="C439" s="17"/>
      <c r="D439" s="91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3.8">
      <c r="A440" s="17"/>
      <c r="B440" s="17"/>
      <c r="C440" s="17"/>
      <c r="D440" s="91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3.8">
      <c r="A441" s="17"/>
      <c r="B441" s="17"/>
      <c r="C441" s="17"/>
      <c r="D441" s="91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3.8">
      <c r="A442" s="17"/>
      <c r="B442" s="17"/>
      <c r="C442" s="17"/>
      <c r="D442" s="91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3.8">
      <c r="A443" s="17"/>
      <c r="B443" s="17"/>
      <c r="C443" s="17"/>
      <c r="D443" s="91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3.8">
      <c r="A444" s="17"/>
      <c r="B444" s="17"/>
      <c r="C444" s="17"/>
      <c r="D444" s="91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3.8">
      <c r="A445" s="17"/>
      <c r="B445" s="17"/>
      <c r="C445" s="17"/>
      <c r="D445" s="91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3.8">
      <c r="A446" s="17"/>
      <c r="B446" s="17"/>
      <c r="C446" s="17"/>
      <c r="D446" s="91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3.8">
      <c r="A447" s="17"/>
      <c r="B447" s="17"/>
      <c r="C447" s="17"/>
      <c r="D447" s="91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3.8">
      <c r="A448" s="17"/>
      <c r="B448" s="17"/>
      <c r="C448" s="17"/>
      <c r="D448" s="91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3.8">
      <c r="A449" s="17"/>
      <c r="B449" s="17"/>
      <c r="C449" s="17"/>
      <c r="D449" s="91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3.8">
      <c r="A450" s="17"/>
      <c r="B450" s="17"/>
      <c r="C450" s="17"/>
      <c r="D450" s="91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3.8">
      <c r="A451" s="17"/>
      <c r="B451" s="17"/>
      <c r="C451" s="17"/>
      <c r="D451" s="91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3.8">
      <c r="A452" s="17"/>
      <c r="B452" s="17"/>
      <c r="C452" s="17"/>
      <c r="D452" s="91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3.8">
      <c r="A453" s="17"/>
      <c r="B453" s="17"/>
      <c r="C453" s="17"/>
      <c r="D453" s="91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3.8">
      <c r="A454" s="17"/>
      <c r="B454" s="17"/>
      <c r="C454" s="17"/>
      <c r="D454" s="91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3.8">
      <c r="A455" s="17"/>
      <c r="B455" s="17"/>
      <c r="C455" s="17"/>
      <c r="D455" s="91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3.8">
      <c r="A456" s="17"/>
      <c r="B456" s="17"/>
      <c r="C456" s="17"/>
      <c r="D456" s="91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3.8">
      <c r="A457" s="17"/>
      <c r="B457" s="17"/>
      <c r="C457" s="17"/>
      <c r="D457" s="91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3.8">
      <c r="A458" s="17"/>
      <c r="B458" s="17"/>
      <c r="C458" s="17"/>
      <c r="D458" s="91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3.8">
      <c r="A459" s="17"/>
      <c r="B459" s="17"/>
      <c r="C459" s="17"/>
      <c r="D459" s="91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3.8">
      <c r="A460" s="17"/>
      <c r="B460" s="17"/>
      <c r="C460" s="17"/>
      <c r="D460" s="91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3.8">
      <c r="A461" s="17"/>
      <c r="B461" s="17"/>
      <c r="C461" s="17"/>
      <c r="D461" s="91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3.8">
      <c r="A462" s="17"/>
      <c r="B462" s="17"/>
      <c r="C462" s="17"/>
      <c r="D462" s="91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3.8">
      <c r="A463" s="17"/>
      <c r="B463" s="17"/>
      <c r="C463" s="17"/>
      <c r="D463" s="91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3.8">
      <c r="A464" s="17"/>
      <c r="B464" s="17"/>
      <c r="C464" s="17"/>
      <c r="D464" s="91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3.8">
      <c r="A465" s="17"/>
      <c r="B465" s="17"/>
      <c r="C465" s="17"/>
      <c r="D465" s="91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3.8">
      <c r="A466" s="17"/>
      <c r="B466" s="17"/>
      <c r="C466" s="17"/>
      <c r="D466" s="91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3.8">
      <c r="A467" s="17"/>
      <c r="B467" s="17"/>
      <c r="C467" s="17"/>
      <c r="D467" s="91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3.8">
      <c r="A468" s="17"/>
      <c r="B468" s="17"/>
      <c r="C468" s="17"/>
      <c r="D468" s="91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3.8">
      <c r="A469" s="17"/>
      <c r="B469" s="17"/>
      <c r="C469" s="17"/>
      <c r="D469" s="91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3.8">
      <c r="A470" s="17"/>
      <c r="B470" s="17"/>
      <c r="C470" s="17"/>
      <c r="D470" s="91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3.8">
      <c r="A471" s="17"/>
      <c r="B471" s="17"/>
      <c r="C471" s="17"/>
      <c r="D471" s="91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3.8">
      <c r="A472" s="17"/>
      <c r="B472" s="17"/>
      <c r="C472" s="17"/>
      <c r="D472" s="91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3.8">
      <c r="A473" s="17"/>
      <c r="B473" s="17"/>
      <c r="C473" s="17"/>
      <c r="D473" s="91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3.8">
      <c r="A474" s="17"/>
      <c r="B474" s="17"/>
      <c r="C474" s="17"/>
      <c r="D474" s="91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3.8">
      <c r="A475" s="17"/>
      <c r="B475" s="17"/>
      <c r="C475" s="17"/>
      <c r="D475" s="91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3.8">
      <c r="A476" s="17"/>
      <c r="B476" s="17"/>
      <c r="C476" s="17"/>
      <c r="D476" s="91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3.8">
      <c r="A477" s="17"/>
      <c r="B477" s="17"/>
      <c r="C477" s="17"/>
      <c r="D477" s="91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3.8">
      <c r="A478" s="17"/>
      <c r="B478" s="17"/>
      <c r="C478" s="17"/>
      <c r="D478" s="91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3.8">
      <c r="A479" s="17"/>
      <c r="B479" s="17"/>
      <c r="C479" s="17"/>
      <c r="D479" s="91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3.8">
      <c r="A480" s="17"/>
      <c r="B480" s="17"/>
      <c r="C480" s="17"/>
      <c r="D480" s="91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3.8">
      <c r="A481" s="17"/>
      <c r="B481" s="17"/>
      <c r="C481" s="17"/>
      <c r="D481" s="91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3.8">
      <c r="A482" s="17"/>
      <c r="B482" s="17"/>
      <c r="C482" s="17"/>
      <c r="D482" s="91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3.8">
      <c r="A483" s="17"/>
      <c r="B483" s="17"/>
      <c r="C483" s="17"/>
      <c r="D483" s="91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3.8">
      <c r="A484" s="17"/>
      <c r="B484" s="17"/>
      <c r="C484" s="17"/>
      <c r="D484" s="91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3.8">
      <c r="A485" s="17"/>
      <c r="B485" s="17"/>
      <c r="C485" s="17"/>
      <c r="D485" s="91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3.8">
      <c r="A486" s="17"/>
      <c r="B486" s="17"/>
      <c r="C486" s="17"/>
      <c r="D486" s="91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3.8">
      <c r="A487" s="17"/>
      <c r="B487" s="17"/>
      <c r="C487" s="17"/>
      <c r="D487" s="91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3.8">
      <c r="A488" s="17"/>
      <c r="B488" s="17"/>
      <c r="C488" s="17"/>
      <c r="D488" s="91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3.8">
      <c r="A489" s="17"/>
      <c r="B489" s="17"/>
      <c r="C489" s="17"/>
      <c r="D489" s="91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3.8">
      <c r="A490" s="17"/>
      <c r="B490" s="17"/>
      <c r="C490" s="17"/>
      <c r="D490" s="91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3.8">
      <c r="A491" s="17"/>
      <c r="B491" s="17"/>
      <c r="C491" s="17"/>
      <c r="D491" s="91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3.8">
      <c r="A492" s="17"/>
      <c r="B492" s="17"/>
      <c r="C492" s="17"/>
      <c r="D492" s="91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3.8">
      <c r="A493" s="17"/>
      <c r="B493" s="17"/>
      <c r="C493" s="17"/>
      <c r="D493" s="91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3.8">
      <c r="A494" s="17"/>
      <c r="B494" s="17"/>
      <c r="C494" s="17"/>
      <c r="D494" s="91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3.8">
      <c r="A495" s="17"/>
      <c r="B495" s="17"/>
      <c r="C495" s="17"/>
      <c r="D495" s="91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3.8">
      <c r="A496" s="17"/>
      <c r="B496" s="17"/>
      <c r="C496" s="17"/>
      <c r="D496" s="91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3.8">
      <c r="A497" s="17"/>
      <c r="B497" s="17"/>
      <c r="C497" s="17"/>
      <c r="D497" s="91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3.8">
      <c r="A498" s="17"/>
      <c r="B498" s="17"/>
      <c r="C498" s="17"/>
      <c r="D498" s="91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3.8">
      <c r="A499" s="17"/>
      <c r="B499" s="17"/>
      <c r="C499" s="17"/>
      <c r="D499" s="91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3.8">
      <c r="A500" s="17"/>
      <c r="B500" s="17"/>
      <c r="C500" s="17"/>
      <c r="D500" s="91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3.8">
      <c r="A501" s="17"/>
      <c r="B501" s="17"/>
      <c r="C501" s="17"/>
      <c r="D501" s="91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3.8">
      <c r="A502" s="17"/>
      <c r="B502" s="17"/>
      <c r="C502" s="17"/>
      <c r="D502" s="91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3.8">
      <c r="A503" s="17"/>
      <c r="B503" s="17"/>
      <c r="C503" s="17"/>
      <c r="D503" s="91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3.8">
      <c r="A504" s="17"/>
      <c r="B504" s="17"/>
      <c r="C504" s="17"/>
      <c r="D504" s="91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3.8">
      <c r="A505" s="17"/>
      <c r="B505" s="17"/>
      <c r="C505" s="17"/>
      <c r="D505" s="91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3.8">
      <c r="A506" s="17"/>
      <c r="B506" s="17"/>
      <c r="C506" s="17"/>
      <c r="D506" s="91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3.8">
      <c r="A507" s="17"/>
      <c r="B507" s="17"/>
      <c r="C507" s="17"/>
      <c r="D507" s="91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3.8">
      <c r="A508" s="17"/>
      <c r="B508" s="17"/>
      <c r="C508" s="17"/>
      <c r="D508" s="91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3.8">
      <c r="A509" s="17"/>
      <c r="B509" s="17"/>
      <c r="C509" s="17"/>
      <c r="D509" s="91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3.8">
      <c r="A510" s="17"/>
      <c r="B510" s="17"/>
      <c r="C510" s="17"/>
      <c r="D510" s="91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3.8">
      <c r="A511" s="17"/>
      <c r="B511" s="17"/>
      <c r="C511" s="17"/>
      <c r="D511" s="91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3.8">
      <c r="A512" s="17"/>
      <c r="B512" s="17"/>
      <c r="C512" s="17"/>
      <c r="D512" s="91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3.8">
      <c r="A513" s="17"/>
      <c r="B513" s="17"/>
      <c r="C513" s="17"/>
      <c r="D513" s="91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3.8">
      <c r="A514" s="17"/>
      <c r="B514" s="17"/>
      <c r="C514" s="17"/>
      <c r="D514" s="91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3.8">
      <c r="A515" s="17"/>
      <c r="B515" s="17"/>
      <c r="C515" s="17"/>
      <c r="D515" s="91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3.8">
      <c r="A516" s="17"/>
      <c r="B516" s="17"/>
      <c r="C516" s="17"/>
      <c r="D516" s="91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3.8">
      <c r="A517" s="17"/>
      <c r="B517" s="17"/>
      <c r="C517" s="17"/>
      <c r="D517" s="91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3.8">
      <c r="A518" s="17"/>
      <c r="B518" s="17"/>
      <c r="C518" s="17"/>
      <c r="D518" s="91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3.8">
      <c r="A519" s="17"/>
      <c r="B519" s="17"/>
      <c r="C519" s="17"/>
      <c r="D519" s="91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3.8">
      <c r="A520" s="17"/>
      <c r="B520" s="17"/>
      <c r="C520" s="17"/>
      <c r="D520" s="91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3.8">
      <c r="A521" s="17"/>
      <c r="B521" s="17"/>
      <c r="C521" s="17"/>
      <c r="D521" s="91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3.8">
      <c r="A522" s="17"/>
      <c r="B522" s="17"/>
      <c r="C522" s="17"/>
      <c r="D522" s="91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3.8">
      <c r="A523" s="17"/>
      <c r="B523" s="17"/>
      <c r="C523" s="17"/>
      <c r="D523" s="91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3.8">
      <c r="A524" s="17"/>
      <c r="B524" s="17"/>
      <c r="C524" s="17"/>
      <c r="D524" s="91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3.8">
      <c r="A525" s="17"/>
      <c r="B525" s="17"/>
      <c r="C525" s="17"/>
      <c r="D525" s="91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3.8">
      <c r="A526" s="17"/>
      <c r="B526" s="17"/>
      <c r="C526" s="17"/>
      <c r="D526" s="91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3.8">
      <c r="A527" s="17"/>
      <c r="B527" s="17"/>
      <c r="C527" s="17"/>
      <c r="D527" s="91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3.8">
      <c r="A528" s="17"/>
      <c r="B528" s="17"/>
      <c r="C528" s="17"/>
      <c r="D528" s="91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3.8">
      <c r="A529" s="17"/>
      <c r="B529" s="17"/>
      <c r="C529" s="17"/>
      <c r="D529" s="91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3.8">
      <c r="A530" s="17"/>
      <c r="B530" s="17"/>
      <c r="C530" s="17"/>
      <c r="D530" s="91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3.8">
      <c r="A531" s="17"/>
      <c r="B531" s="17"/>
      <c r="C531" s="17"/>
      <c r="D531" s="91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3.8">
      <c r="A532" s="17"/>
      <c r="B532" s="17"/>
      <c r="C532" s="17"/>
      <c r="D532" s="91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3.8">
      <c r="A533" s="17"/>
      <c r="B533" s="17"/>
      <c r="C533" s="17"/>
      <c r="D533" s="91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3.8">
      <c r="A534" s="17"/>
      <c r="B534" s="17"/>
      <c r="C534" s="17"/>
      <c r="D534" s="91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3.8">
      <c r="A535" s="17"/>
      <c r="B535" s="17"/>
      <c r="C535" s="17"/>
      <c r="D535" s="91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3.8">
      <c r="A536" s="17"/>
      <c r="B536" s="17"/>
      <c r="C536" s="17"/>
      <c r="D536" s="91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3.8">
      <c r="A537" s="17"/>
      <c r="B537" s="17"/>
      <c r="C537" s="17"/>
      <c r="D537" s="91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3.8">
      <c r="A538" s="17"/>
      <c r="B538" s="17"/>
      <c r="C538" s="17"/>
      <c r="D538" s="91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3.8">
      <c r="A539" s="17"/>
      <c r="B539" s="17"/>
      <c r="C539" s="17"/>
      <c r="D539" s="91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3.8">
      <c r="A540" s="17"/>
      <c r="B540" s="17"/>
      <c r="C540" s="17"/>
      <c r="D540" s="91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3.8">
      <c r="A541" s="17"/>
      <c r="B541" s="17"/>
      <c r="C541" s="17"/>
      <c r="D541" s="91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3.8">
      <c r="A542" s="17"/>
      <c r="B542" s="17"/>
      <c r="C542" s="17"/>
      <c r="D542" s="91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3.8">
      <c r="A543" s="17"/>
      <c r="B543" s="17"/>
      <c r="C543" s="17"/>
      <c r="D543" s="91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3.8">
      <c r="A544" s="17"/>
      <c r="B544" s="17"/>
      <c r="C544" s="17"/>
      <c r="D544" s="91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3.8">
      <c r="A545" s="17"/>
      <c r="B545" s="17"/>
      <c r="C545" s="17"/>
      <c r="D545" s="91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3.8">
      <c r="A546" s="17"/>
      <c r="B546" s="17"/>
      <c r="C546" s="17"/>
      <c r="D546" s="91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3.8">
      <c r="A547" s="17"/>
      <c r="B547" s="17"/>
      <c r="C547" s="17"/>
      <c r="D547" s="91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3.8">
      <c r="A548" s="17"/>
      <c r="B548" s="17"/>
      <c r="C548" s="17"/>
      <c r="D548" s="91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3.8">
      <c r="A549" s="17"/>
      <c r="B549" s="17"/>
      <c r="C549" s="17"/>
      <c r="D549" s="91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3.8">
      <c r="A550" s="17"/>
      <c r="B550" s="17"/>
      <c r="C550" s="17"/>
      <c r="D550" s="91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3.8">
      <c r="A551" s="17"/>
      <c r="B551" s="17"/>
      <c r="C551" s="17"/>
      <c r="D551" s="91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3.8">
      <c r="A552" s="17"/>
      <c r="B552" s="17"/>
      <c r="C552" s="17"/>
      <c r="D552" s="91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3.8">
      <c r="A553" s="17"/>
      <c r="B553" s="17"/>
      <c r="C553" s="17"/>
      <c r="D553" s="91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3.8">
      <c r="A554" s="17"/>
      <c r="B554" s="17"/>
      <c r="C554" s="17"/>
      <c r="D554" s="91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3.8">
      <c r="A555" s="17"/>
      <c r="B555" s="17"/>
      <c r="C555" s="17"/>
      <c r="D555" s="91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3.8">
      <c r="A556" s="17"/>
      <c r="B556" s="17"/>
      <c r="C556" s="17"/>
      <c r="D556" s="91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3.8">
      <c r="A557" s="17"/>
      <c r="B557" s="17"/>
      <c r="C557" s="17"/>
      <c r="D557" s="91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3.8">
      <c r="A558" s="17"/>
      <c r="B558" s="17"/>
      <c r="C558" s="17"/>
      <c r="D558" s="91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3.8">
      <c r="A559" s="17"/>
      <c r="B559" s="17"/>
      <c r="C559" s="17"/>
      <c r="D559" s="91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3.8">
      <c r="A560" s="17"/>
      <c r="B560" s="17"/>
      <c r="C560" s="17"/>
      <c r="D560" s="91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3.8">
      <c r="A561" s="17"/>
      <c r="B561" s="17"/>
      <c r="C561" s="17"/>
      <c r="D561" s="91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3.8">
      <c r="A562" s="17"/>
      <c r="B562" s="17"/>
      <c r="C562" s="17"/>
      <c r="D562" s="91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3.8">
      <c r="A563" s="17"/>
      <c r="B563" s="17"/>
      <c r="C563" s="17"/>
      <c r="D563" s="91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3.8">
      <c r="A564" s="17"/>
      <c r="B564" s="17"/>
      <c r="C564" s="17"/>
      <c r="D564" s="91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3.8">
      <c r="A565" s="17"/>
      <c r="B565" s="17"/>
      <c r="C565" s="17"/>
      <c r="D565" s="91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3.8">
      <c r="A566" s="17"/>
      <c r="B566" s="17"/>
      <c r="C566" s="17"/>
      <c r="D566" s="91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3.8">
      <c r="A567" s="17"/>
      <c r="B567" s="17"/>
      <c r="C567" s="17"/>
      <c r="D567" s="91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3.8">
      <c r="A568" s="17"/>
      <c r="B568" s="17"/>
      <c r="C568" s="17"/>
      <c r="D568" s="91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3.8">
      <c r="A569" s="17"/>
      <c r="B569" s="17"/>
      <c r="C569" s="17"/>
      <c r="D569" s="91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3.8">
      <c r="A570" s="17"/>
      <c r="B570" s="17"/>
      <c r="C570" s="17"/>
      <c r="D570" s="91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3.8">
      <c r="A571" s="17"/>
      <c r="B571" s="17"/>
      <c r="C571" s="17"/>
      <c r="D571" s="91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3.8">
      <c r="A572" s="17"/>
      <c r="B572" s="17"/>
      <c r="C572" s="17"/>
      <c r="D572" s="91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3.8">
      <c r="A573" s="17"/>
      <c r="B573" s="17"/>
      <c r="C573" s="17"/>
      <c r="D573" s="91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3.8">
      <c r="A574" s="17"/>
      <c r="B574" s="17"/>
      <c r="C574" s="17"/>
      <c r="D574" s="91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3.8">
      <c r="A575" s="17"/>
      <c r="B575" s="17"/>
      <c r="C575" s="17"/>
      <c r="D575" s="91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3.8">
      <c r="A576" s="17"/>
      <c r="B576" s="17"/>
      <c r="C576" s="17"/>
      <c r="D576" s="91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3.8">
      <c r="A577" s="17"/>
      <c r="B577" s="17"/>
      <c r="C577" s="17"/>
      <c r="D577" s="91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3.8">
      <c r="A578" s="17"/>
      <c r="B578" s="17"/>
      <c r="C578" s="17"/>
      <c r="D578" s="91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3.8">
      <c r="A579" s="17"/>
      <c r="B579" s="17"/>
      <c r="C579" s="17"/>
      <c r="D579" s="91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3.8">
      <c r="A580" s="17"/>
      <c r="B580" s="17"/>
      <c r="C580" s="17"/>
      <c r="D580" s="91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3.8">
      <c r="A581" s="17"/>
      <c r="B581" s="17"/>
      <c r="C581" s="17"/>
      <c r="D581" s="91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3.8">
      <c r="A582" s="17"/>
      <c r="B582" s="17"/>
      <c r="C582" s="17"/>
      <c r="D582" s="91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3.8">
      <c r="A583" s="17"/>
      <c r="B583" s="17"/>
      <c r="C583" s="17"/>
      <c r="D583" s="91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3.8">
      <c r="A584" s="17"/>
      <c r="B584" s="17"/>
      <c r="C584" s="17"/>
      <c r="D584" s="91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3.8">
      <c r="A585" s="17"/>
      <c r="B585" s="17"/>
      <c r="C585" s="17"/>
      <c r="D585" s="91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3.8">
      <c r="A586" s="17"/>
      <c r="B586" s="17"/>
      <c r="C586" s="17"/>
      <c r="D586" s="91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3.8">
      <c r="A587" s="17"/>
      <c r="B587" s="17"/>
      <c r="C587" s="17"/>
      <c r="D587" s="91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3.8">
      <c r="A588" s="17"/>
      <c r="B588" s="17"/>
      <c r="C588" s="17"/>
      <c r="D588" s="91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3.8">
      <c r="A589" s="17"/>
      <c r="B589" s="17"/>
      <c r="C589" s="17"/>
      <c r="D589" s="91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3.8">
      <c r="A590" s="17"/>
      <c r="B590" s="17"/>
      <c r="C590" s="17"/>
      <c r="D590" s="91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3.8">
      <c r="A591" s="17"/>
      <c r="B591" s="17"/>
      <c r="C591" s="17"/>
      <c r="D591" s="91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3.8">
      <c r="A592" s="17"/>
      <c r="B592" s="17"/>
      <c r="C592" s="17"/>
      <c r="D592" s="91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3.8">
      <c r="A593" s="17"/>
      <c r="B593" s="17"/>
      <c r="C593" s="17"/>
      <c r="D593" s="91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3.8">
      <c r="A594" s="17"/>
      <c r="B594" s="17"/>
      <c r="C594" s="17"/>
      <c r="D594" s="91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3.8">
      <c r="A595" s="17"/>
      <c r="B595" s="17"/>
      <c r="C595" s="17"/>
      <c r="D595" s="91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3.8">
      <c r="A596" s="17"/>
      <c r="B596" s="17"/>
      <c r="C596" s="17"/>
      <c r="D596" s="91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3.8">
      <c r="A597" s="17"/>
      <c r="B597" s="17"/>
      <c r="C597" s="17"/>
      <c r="D597" s="91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3.8">
      <c r="A598" s="17"/>
      <c r="B598" s="17"/>
      <c r="C598" s="17"/>
      <c r="D598" s="91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3.8">
      <c r="A599" s="17"/>
      <c r="B599" s="17"/>
      <c r="C599" s="17"/>
      <c r="D599" s="91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3.8">
      <c r="A600" s="17"/>
      <c r="B600" s="17"/>
      <c r="C600" s="17"/>
      <c r="D600" s="91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3.8">
      <c r="A601" s="17"/>
      <c r="B601" s="17"/>
      <c r="C601" s="17"/>
      <c r="D601" s="91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3.8">
      <c r="A602" s="17"/>
      <c r="B602" s="17"/>
      <c r="C602" s="17"/>
      <c r="D602" s="91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3.8">
      <c r="A603" s="17"/>
      <c r="B603" s="17"/>
      <c r="C603" s="17"/>
      <c r="D603" s="91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3.8">
      <c r="A604" s="17"/>
      <c r="B604" s="17"/>
      <c r="C604" s="17"/>
      <c r="D604" s="91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3.8">
      <c r="A605" s="17"/>
      <c r="B605" s="17"/>
      <c r="C605" s="17"/>
      <c r="D605" s="91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3.8">
      <c r="A606" s="17"/>
      <c r="B606" s="17"/>
      <c r="C606" s="17"/>
      <c r="D606" s="91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3.8">
      <c r="A607" s="17"/>
      <c r="B607" s="17"/>
      <c r="C607" s="17"/>
      <c r="D607" s="91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3.8">
      <c r="A608" s="17"/>
      <c r="B608" s="17"/>
      <c r="C608" s="17"/>
      <c r="D608" s="91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3.8">
      <c r="A609" s="17"/>
      <c r="B609" s="17"/>
      <c r="C609" s="17"/>
      <c r="D609" s="91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3.8">
      <c r="A610" s="17"/>
      <c r="B610" s="17"/>
      <c r="C610" s="17"/>
      <c r="D610" s="91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3.8">
      <c r="A611" s="17"/>
      <c r="B611" s="17"/>
      <c r="C611" s="17"/>
      <c r="D611" s="91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3.8">
      <c r="A612" s="17"/>
      <c r="B612" s="17"/>
      <c r="C612" s="17"/>
      <c r="D612" s="91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3.8">
      <c r="A613" s="17"/>
      <c r="B613" s="17"/>
      <c r="C613" s="17"/>
      <c r="D613" s="91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3.8">
      <c r="A614" s="17"/>
      <c r="B614" s="17"/>
      <c r="C614" s="17"/>
      <c r="D614" s="91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3.8">
      <c r="A615" s="17"/>
      <c r="B615" s="17"/>
      <c r="C615" s="17"/>
      <c r="D615" s="91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3.8">
      <c r="A616" s="17"/>
      <c r="B616" s="17"/>
      <c r="C616" s="17"/>
      <c r="D616" s="91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3.8">
      <c r="A617" s="17"/>
      <c r="B617" s="17"/>
      <c r="C617" s="17"/>
      <c r="D617" s="91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3.8">
      <c r="A618" s="17"/>
      <c r="B618" s="17"/>
      <c r="C618" s="17"/>
      <c r="D618" s="91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3.8">
      <c r="A619" s="17"/>
      <c r="B619" s="17"/>
      <c r="C619" s="17"/>
      <c r="D619" s="91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3.8">
      <c r="A620" s="17"/>
      <c r="B620" s="17"/>
      <c r="C620" s="17"/>
      <c r="D620" s="91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3.8">
      <c r="A621" s="17"/>
      <c r="B621" s="17"/>
      <c r="C621" s="17"/>
      <c r="D621" s="91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3.8">
      <c r="A622" s="17"/>
      <c r="B622" s="17"/>
      <c r="C622" s="17"/>
      <c r="D622" s="91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3.8">
      <c r="A623" s="17"/>
      <c r="B623" s="17"/>
      <c r="C623" s="17"/>
      <c r="D623" s="91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3.8">
      <c r="A624" s="17"/>
      <c r="B624" s="17"/>
      <c r="C624" s="17"/>
      <c r="D624" s="91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3.8">
      <c r="A625" s="17"/>
      <c r="B625" s="17"/>
      <c r="C625" s="17"/>
      <c r="D625" s="91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3.8">
      <c r="A626" s="17"/>
      <c r="B626" s="17"/>
      <c r="C626" s="17"/>
      <c r="D626" s="91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3.8">
      <c r="A627" s="17"/>
      <c r="B627" s="17"/>
      <c r="C627" s="17"/>
      <c r="D627" s="91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3.8">
      <c r="A628" s="17"/>
      <c r="B628" s="17"/>
      <c r="C628" s="17"/>
      <c r="D628" s="91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3.8">
      <c r="A629" s="17"/>
      <c r="B629" s="17"/>
      <c r="C629" s="17"/>
      <c r="D629" s="91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3.8">
      <c r="A630" s="17"/>
      <c r="B630" s="17"/>
      <c r="C630" s="17"/>
      <c r="D630" s="91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3.8">
      <c r="A631" s="17"/>
      <c r="B631" s="17"/>
      <c r="C631" s="17"/>
      <c r="D631" s="91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3.8">
      <c r="A632" s="17"/>
      <c r="B632" s="17"/>
      <c r="C632" s="17"/>
      <c r="D632" s="91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3.8">
      <c r="A633" s="17"/>
      <c r="B633" s="17"/>
      <c r="C633" s="17"/>
      <c r="D633" s="91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3.8">
      <c r="A634" s="17"/>
      <c r="B634" s="17"/>
      <c r="C634" s="17"/>
      <c r="D634" s="91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3.8">
      <c r="A635" s="17"/>
      <c r="B635" s="17"/>
      <c r="C635" s="17"/>
      <c r="D635" s="91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3.8">
      <c r="A636" s="17"/>
      <c r="B636" s="17"/>
      <c r="C636" s="17"/>
      <c r="D636" s="91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3.8">
      <c r="A637" s="17"/>
      <c r="B637" s="17"/>
      <c r="C637" s="17"/>
      <c r="D637" s="91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3.8">
      <c r="A638" s="17"/>
      <c r="B638" s="17"/>
      <c r="C638" s="17"/>
      <c r="D638" s="91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3.8">
      <c r="A639" s="17"/>
      <c r="B639" s="17"/>
      <c r="C639" s="17"/>
      <c r="D639" s="91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3.8">
      <c r="A640" s="17"/>
      <c r="B640" s="17"/>
      <c r="C640" s="17"/>
      <c r="D640" s="91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3.8">
      <c r="A641" s="17"/>
      <c r="B641" s="17"/>
      <c r="C641" s="17"/>
      <c r="D641" s="91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3.8">
      <c r="A642" s="17"/>
      <c r="B642" s="17"/>
      <c r="C642" s="17"/>
      <c r="D642" s="91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3.8">
      <c r="A643" s="17"/>
      <c r="B643" s="17"/>
      <c r="C643" s="17"/>
      <c r="D643" s="91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3.8">
      <c r="A644" s="17"/>
      <c r="B644" s="17"/>
      <c r="C644" s="17"/>
      <c r="D644" s="91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3.8">
      <c r="A645" s="17"/>
      <c r="B645" s="17"/>
      <c r="C645" s="17"/>
      <c r="D645" s="91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3.8">
      <c r="A646" s="17"/>
      <c r="B646" s="17"/>
      <c r="C646" s="17"/>
      <c r="D646" s="91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3.8">
      <c r="A647" s="17"/>
      <c r="B647" s="17"/>
      <c r="C647" s="17"/>
      <c r="D647" s="91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3.8">
      <c r="A648" s="17"/>
      <c r="B648" s="17"/>
      <c r="C648" s="17"/>
      <c r="D648" s="91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3.8">
      <c r="A649" s="17"/>
      <c r="B649" s="17"/>
      <c r="C649" s="17"/>
      <c r="D649" s="91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3.8">
      <c r="A650" s="17"/>
      <c r="B650" s="17"/>
      <c r="C650" s="17"/>
      <c r="D650" s="91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3.8">
      <c r="A651" s="17"/>
      <c r="B651" s="17"/>
      <c r="C651" s="17"/>
      <c r="D651" s="91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3.8">
      <c r="A652" s="17"/>
      <c r="B652" s="17"/>
      <c r="C652" s="17"/>
      <c r="D652" s="91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3.8">
      <c r="A653" s="17"/>
      <c r="B653" s="17"/>
      <c r="C653" s="17"/>
      <c r="D653" s="91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3.8">
      <c r="A654" s="17"/>
      <c r="B654" s="17"/>
      <c r="C654" s="17"/>
      <c r="D654" s="91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3.8">
      <c r="A655" s="17"/>
      <c r="B655" s="17"/>
      <c r="C655" s="17"/>
      <c r="D655" s="91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3.8">
      <c r="A656" s="17"/>
      <c r="B656" s="17"/>
      <c r="C656" s="17"/>
      <c r="D656" s="91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3.8">
      <c r="A657" s="17"/>
      <c r="B657" s="17"/>
      <c r="C657" s="17"/>
      <c r="D657" s="91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3.8">
      <c r="A658" s="17"/>
      <c r="B658" s="17"/>
      <c r="C658" s="17"/>
      <c r="D658" s="91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3.8">
      <c r="A659" s="17"/>
      <c r="B659" s="17"/>
      <c r="C659" s="17"/>
      <c r="D659" s="91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3.8">
      <c r="A660" s="17"/>
      <c r="B660" s="17"/>
      <c r="C660" s="17"/>
      <c r="D660" s="91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3.8">
      <c r="A661" s="17"/>
      <c r="B661" s="17"/>
      <c r="C661" s="17"/>
      <c r="D661" s="91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3.8">
      <c r="A662" s="17"/>
      <c r="B662" s="17"/>
      <c r="C662" s="17"/>
      <c r="D662" s="91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3.8">
      <c r="A663" s="17"/>
      <c r="B663" s="17"/>
      <c r="C663" s="17"/>
      <c r="D663" s="91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3.8">
      <c r="A664" s="17"/>
      <c r="B664" s="17"/>
      <c r="C664" s="17"/>
      <c r="D664" s="91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3.8">
      <c r="A665" s="17"/>
      <c r="B665" s="17"/>
      <c r="C665" s="17"/>
      <c r="D665" s="91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3.8">
      <c r="A666" s="17"/>
      <c r="B666" s="17"/>
      <c r="C666" s="17"/>
      <c r="D666" s="91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3.8">
      <c r="A667" s="17"/>
      <c r="B667" s="17"/>
      <c r="C667" s="17"/>
      <c r="D667" s="91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3.8">
      <c r="A668" s="17"/>
      <c r="B668" s="17"/>
      <c r="C668" s="17"/>
      <c r="D668" s="91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3.8">
      <c r="A669" s="17"/>
      <c r="B669" s="17"/>
      <c r="C669" s="17"/>
      <c r="D669" s="91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3.8">
      <c r="A670" s="17"/>
      <c r="B670" s="17"/>
      <c r="C670" s="17"/>
      <c r="D670" s="91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3.8">
      <c r="A671" s="17"/>
      <c r="B671" s="17"/>
      <c r="C671" s="17"/>
      <c r="D671" s="91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3.8">
      <c r="A672" s="17"/>
      <c r="B672" s="17"/>
      <c r="C672" s="17"/>
      <c r="D672" s="91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3.8">
      <c r="A673" s="17"/>
      <c r="B673" s="17"/>
      <c r="C673" s="17"/>
      <c r="D673" s="91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3.8">
      <c r="A674" s="17"/>
      <c r="B674" s="17"/>
      <c r="C674" s="17"/>
      <c r="D674" s="91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3.8">
      <c r="A675" s="17"/>
      <c r="B675" s="17"/>
      <c r="C675" s="17"/>
      <c r="D675" s="91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3.8">
      <c r="A676" s="17"/>
      <c r="B676" s="17"/>
      <c r="C676" s="17"/>
      <c r="D676" s="91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3.8">
      <c r="A677" s="17"/>
      <c r="B677" s="17"/>
      <c r="C677" s="17"/>
      <c r="D677" s="91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3.8">
      <c r="A678" s="17"/>
      <c r="B678" s="17"/>
      <c r="C678" s="17"/>
      <c r="D678" s="91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3.8">
      <c r="A679" s="17"/>
      <c r="B679" s="17"/>
      <c r="C679" s="17"/>
      <c r="D679" s="91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3.8">
      <c r="A680" s="17"/>
      <c r="B680" s="17"/>
      <c r="C680" s="17"/>
      <c r="D680" s="91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3.8">
      <c r="A681" s="17"/>
      <c r="B681" s="17"/>
      <c r="C681" s="17"/>
      <c r="D681" s="91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3.8">
      <c r="A682" s="17"/>
      <c r="B682" s="17"/>
      <c r="C682" s="17"/>
      <c r="D682" s="91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3.8">
      <c r="A683" s="17"/>
      <c r="B683" s="17"/>
      <c r="C683" s="17"/>
      <c r="D683" s="91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3.8">
      <c r="A684" s="17"/>
      <c r="B684" s="17"/>
      <c r="C684" s="17"/>
      <c r="D684" s="91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3.8">
      <c r="A685" s="17"/>
      <c r="B685" s="17"/>
      <c r="C685" s="17"/>
      <c r="D685" s="91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3.8">
      <c r="A686" s="17"/>
      <c r="B686" s="17"/>
      <c r="C686" s="17"/>
      <c r="D686" s="91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3.8">
      <c r="A687" s="17"/>
      <c r="B687" s="17"/>
      <c r="C687" s="17"/>
      <c r="D687" s="91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3.8">
      <c r="A688" s="17"/>
      <c r="B688" s="17"/>
      <c r="C688" s="17"/>
      <c r="D688" s="91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3.8">
      <c r="A689" s="17"/>
      <c r="B689" s="17"/>
      <c r="C689" s="17"/>
      <c r="D689" s="91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3.8">
      <c r="A690" s="17"/>
      <c r="B690" s="17"/>
      <c r="C690" s="17"/>
      <c r="D690" s="91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3.8">
      <c r="A691" s="17"/>
      <c r="B691" s="17"/>
      <c r="C691" s="17"/>
      <c r="D691" s="91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3.8">
      <c r="A692" s="17"/>
      <c r="B692" s="17"/>
      <c r="C692" s="17"/>
      <c r="D692" s="91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3.8">
      <c r="A693" s="17"/>
      <c r="B693" s="17"/>
      <c r="C693" s="17"/>
      <c r="D693" s="91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3.8">
      <c r="A694" s="17"/>
      <c r="B694" s="17"/>
      <c r="C694" s="17"/>
      <c r="D694" s="91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3.8">
      <c r="A695" s="17"/>
      <c r="B695" s="17"/>
      <c r="C695" s="17"/>
      <c r="D695" s="91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3.8">
      <c r="A696" s="17"/>
      <c r="B696" s="17"/>
      <c r="C696" s="17"/>
      <c r="D696" s="91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3.8">
      <c r="A697" s="17"/>
      <c r="B697" s="17"/>
      <c r="C697" s="17"/>
      <c r="D697" s="91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3.8">
      <c r="A698" s="17"/>
      <c r="B698" s="17"/>
      <c r="C698" s="17"/>
      <c r="D698" s="91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3.8">
      <c r="A699" s="17"/>
      <c r="B699" s="17"/>
      <c r="C699" s="17"/>
      <c r="D699" s="91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3.8">
      <c r="A700" s="17"/>
      <c r="B700" s="17"/>
      <c r="C700" s="17"/>
      <c r="D700" s="91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3.8">
      <c r="A701" s="17"/>
      <c r="B701" s="17"/>
      <c r="C701" s="17"/>
      <c r="D701" s="91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3.8">
      <c r="A702" s="17"/>
      <c r="B702" s="17"/>
      <c r="C702" s="17"/>
      <c r="D702" s="91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3.8">
      <c r="A703" s="17"/>
      <c r="B703" s="17"/>
      <c r="C703" s="17"/>
      <c r="D703" s="91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3.8">
      <c r="A704" s="17"/>
      <c r="B704" s="17"/>
      <c r="C704" s="17"/>
      <c r="D704" s="91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3.8">
      <c r="A705" s="17"/>
      <c r="B705" s="17"/>
      <c r="C705" s="17"/>
      <c r="D705" s="91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3.8">
      <c r="A706" s="17"/>
      <c r="B706" s="17"/>
      <c r="C706" s="17"/>
      <c r="D706" s="91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3.8">
      <c r="A707" s="17"/>
      <c r="B707" s="17"/>
      <c r="C707" s="17"/>
      <c r="D707" s="91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3.8">
      <c r="A708" s="17"/>
      <c r="B708" s="17"/>
      <c r="C708" s="17"/>
      <c r="D708" s="91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3.8">
      <c r="A709" s="17"/>
      <c r="B709" s="17"/>
      <c r="C709" s="17"/>
      <c r="D709" s="91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3.8">
      <c r="A710" s="17"/>
      <c r="B710" s="17"/>
      <c r="C710" s="17"/>
      <c r="D710" s="91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3.8">
      <c r="A711" s="17"/>
      <c r="B711" s="17"/>
      <c r="C711" s="17"/>
      <c r="D711" s="91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3.8">
      <c r="A712" s="17"/>
      <c r="B712" s="17"/>
      <c r="C712" s="17"/>
      <c r="D712" s="91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3.8">
      <c r="A713" s="17"/>
      <c r="B713" s="17"/>
      <c r="C713" s="17"/>
      <c r="D713" s="91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3.8">
      <c r="A714" s="17"/>
      <c r="B714" s="17"/>
      <c r="C714" s="17"/>
      <c r="D714" s="91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3.8">
      <c r="A715" s="17"/>
      <c r="B715" s="17"/>
      <c r="C715" s="17"/>
      <c r="D715" s="91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3.8">
      <c r="A716" s="17"/>
      <c r="B716" s="17"/>
      <c r="C716" s="17"/>
      <c r="D716" s="91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3.8">
      <c r="A717" s="17"/>
      <c r="B717" s="17"/>
      <c r="C717" s="17"/>
      <c r="D717" s="91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3.8">
      <c r="A718" s="17"/>
      <c r="B718" s="17"/>
      <c r="C718" s="17"/>
      <c r="D718" s="91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3.8">
      <c r="A719" s="17"/>
      <c r="B719" s="17"/>
      <c r="C719" s="17"/>
      <c r="D719" s="91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3.8">
      <c r="A720" s="17"/>
      <c r="B720" s="17"/>
      <c r="C720" s="17"/>
      <c r="D720" s="91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3.8">
      <c r="A721" s="17"/>
      <c r="B721" s="17"/>
      <c r="C721" s="17"/>
      <c r="D721" s="91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3.8">
      <c r="A722" s="17"/>
      <c r="B722" s="17"/>
      <c r="C722" s="17"/>
      <c r="D722" s="91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3.8">
      <c r="A723" s="17"/>
      <c r="B723" s="17"/>
      <c r="C723" s="17"/>
      <c r="D723" s="91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3.8">
      <c r="A724" s="17"/>
      <c r="B724" s="17"/>
      <c r="C724" s="17"/>
      <c r="D724" s="91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3.8">
      <c r="A725" s="17"/>
      <c r="B725" s="17"/>
      <c r="C725" s="17"/>
      <c r="D725" s="91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3.8">
      <c r="A726" s="17"/>
      <c r="B726" s="17"/>
      <c r="C726" s="17"/>
      <c r="D726" s="91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3.8">
      <c r="A727" s="17"/>
      <c r="B727" s="17"/>
      <c r="C727" s="17"/>
      <c r="D727" s="91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3.8">
      <c r="A728" s="17"/>
      <c r="B728" s="17"/>
      <c r="C728" s="17"/>
      <c r="D728" s="91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3.8">
      <c r="A729" s="17"/>
      <c r="B729" s="17"/>
      <c r="C729" s="17"/>
      <c r="D729" s="91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3.8">
      <c r="A730" s="17"/>
      <c r="B730" s="17"/>
      <c r="C730" s="17"/>
      <c r="D730" s="91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3.8">
      <c r="A731" s="17"/>
      <c r="B731" s="17"/>
      <c r="C731" s="17"/>
      <c r="D731" s="91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3.8">
      <c r="A732" s="17"/>
      <c r="B732" s="17"/>
      <c r="C732" s="17"/>
      <c r="D732" s="91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3.8">
      <c r="A733" s="17"/>
      <c r="B733" s="17"/>
      <c r="C733" s="17"/>
      <c r="D733" s="91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3.8">
      <c r="A734" s="17"/>
      <c r="B734" s="17"/>
      <c r="C734" s="17"/>
      <c r="D734" s="91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3.8">
      <c r="A735" s="17"/>
      <c r="B735" s="17"/>
      <c r="C735" s="17"/>
      <c r="D735" s="91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3.8">
      <c r="A736" s="17"/>
      <c r="B736" s="17"/>
      <c r="C736" s="17"/>
      <c r="D736" s="91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3.8">
      <c r="A737" s="17"/>
      <c r="B737" s="17"/>
      <c r="C737" s="17"/>
      <c r="D737" s="91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3.8">
      <c r="A738" s="17"/>
      <c r="B738" s="17"/>
      <c r="C738" s="17"/>
      <c r="D738" s="91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3.8">
      <c r="A739" s="17"/>
      <c r="B739" s="17"/>
      <c r="C739" s="17"/>
      <c r="D739" s="91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3.8">
      <c r="A740" s="17"/>
      <c r="B740" s="17"/>
      <c r="C740" s="17"/>
      <c r="D740" s="91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3.8">
      <c r="A741" s="17"/>
      <c r="B741" s="17"/>
      <c r="C741" s="17"/>
      <c r="D741" s="91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3.8">
      <c r="A742" s="17"/>
      <c r="B742" s="17"/>
      <c r="C742" s="17"/>
      <c r="D742" s="91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3.8">
      <c r="A743" s="17"/>
      <c r="B743" s="17"/>
      <c r="C743" s="17"/>
      <c r="D743" s="91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3.8">
      <c r="A744" s="17"/>
      <c r="B744" s="17"/>
      <c r="C744" s="17"/>
      <c r="D744" s="91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3.8">
      <c r="A745" s="17"/>
      <c r="B745" s="17"/>
      <c r="C745" s="17"/>
      <c r="D745" s="91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3.8">
      <c r="A746" s="17"/>
      <c r="B746" s="17"/>
      <c r="C746" s="17"/>
      <c r="D746" s="91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3.8">
      <c r="A747" s="17"/>
      <c r="B747" s="17"/>
      <c r="C747" s="17"/>
      <c r="D747" s="91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3.8">
      <c r="A748" s="17"/>
      <c r="B748" s="17"/>
      <c r="C748" s="17"/>
      <c r="D748" s="91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3.8">
      <c r="A749" s="17"/>
      <c r="B749" s="17"/>
      <c r="C749" s="17"/>
      <c r="D749" s="91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3.8">
      <c r="A750" s="17"/>
      <c r="B750" s="17"/>
      <c r="C750" s="17"/>
      <c r="D750" s="91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3.8">
      <c r="A751" s="17"/>
      <c r="B751" s="17"/>
      <c r="C751" s="17"/>
      <c r="D751" s="91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3.8">
      <c r="A752" s="17"/>
      <c r="B752" s="17"/>
      <c r="C752" s="17"/>
      <c r="D752" s="91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3.8">
      <c r="A753" s="17"/>
      <c r="B753" s="17"/>
      <c r="C753" s="17"/>
      <c r="D753" s="91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3.8">
      <c r="A754" s="17"/>
      <c r="B754" s="17"/>
      <c r="C754" s="17"/>
      <c r="D754" s="91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3.8">
      <c r="A755" s="17"/>
      <c r="B755" s="17"/>
      <c r="C755" s="17"/>
      <c r="D755" s="91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3.8">
      <c r="A756" s="17"/>
      <c r="B756" s="17"/>
      <c r="C756" s="17"/>
      <c r="D756" s="91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3.8">
      <c r="A757" s="17"/>
      <c r="B757" s="17"/>
      <c r="C757" s="17"/>
      <c r="D757" s="91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3.8">
      <c r="A758" s="17"/>
      <c r="B758" s="17"/>
      <c r="C758" s="17"/>
      <c r="D758" s="91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3.8">
      <c r="A759" s="17"/>
      <c r="B759" s="17"/>
      <c r="C759" s="17"/>
      <c r="D759" s="91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3.8">
      <c r="A760" s="17"/>
      <c r="B760" s="17"/>
      <c r="C760" s="17"/>
      <c r="D760" s="91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3.8">
      <c r="A761" s="17"/>
      <c r="B761" s="17"/>
      <c r="C761" s="17"/>
      <c r="D761" s="91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3.8">
      <c r="A762" s="17"/>
      <c r="B762" s="17"/>
      <c r="C762" s="17"/>
      <c r="D762" s="91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3.8">
      <c r="A763" s="17"/>
      <c r="B763" s="17"/>
      <c r="C763" s="17"/>
      <c r="D763" s="91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3.8">
      <c r="A764" s="17"/>
      <c r="B764" s="17"/>
      <c r="C764" s="17"/>
      <c r="D764" s="91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3.8">
      <c r="A765" s="17"/>
      <c r="B765" s="17"/>
      <c r="C765" s="17"/>
      <c r="D765" s="91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3.8">
      <c r="A766" s="17"/>
      <c r="B766" s="17"/>
      <c r="C766" s="17"/>
      <c r="D766" s="91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3.8">
      <c r="A767" s="17"/>
      <c r="B767" s="17"/>
      <c r="C767" s="17"/>
      <c r="D767" s="91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3.8">
      <c r="A768" s="17"/>
      <c r="B768" s="17"/>
      <c r="C768" s="17"/>
      <c r="D768" s="91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3.8">
      <c r="A769" s="17"/>
      <c r="B769" s="17"/>
      <c r="C769" s="17"/>
      <c r="D769" s="91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3.8">
      <c r="A770" s="17"/>
      <c r="B770" s="17"/>
      <c r="C770" s="17"/>
      <c r="D770" s="91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3.8">
      <c r="A771" s="17"/>
      <c r="B771" s="17"/>
      <c r="C771" s="17"/>
      <c r="D771" s="91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3.8">
      <c r="A772" s="17"/>
      <c r="B772" s="17"/>
      <c r="C772" s="17"/>
      <c r="D772" s="91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3.8">
      <c r="A773" s="17"/>
      <c r="B773" s="17"/>
      <c r="C773" s="17"/>
      <c r="D773" s="91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3.8">
      <c r="A774" s="17"/>
      <c r="B774" s="17"/>
      <c r="C774" s="17"/>
      <c r="D774" s="91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3.8">
      <c r="A775" s="17"/>
      <c r="B775" s="17"/>
      <c r="C775" s="17"/>
      <c r="D775" s="91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3.8">
      <c r="A776" s="17"/>
      <c r="B776" s="17"/>
      <c r="C776" s="17"/>
      <c r="D776" s="91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3.8">
      <c r="A777" s="17"/>
      <c r="B777" s="17"/>
      <c r="C777" s="17"/>
      <c r="D777" s="91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3.8">
      <c r="A778" s="17"/>
      <c r="B778" s="17"/>
      <c r="C778" s="17"/>
      <c r="D778" s="91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3.8">
      <c r="A779" s="17"/>
      <c r="B779" s="17"/>
      <c r="C779" s="17"/>
      <c r="D779" s="91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3.8">
      <c r="A780" s="17"/>
      <c r="B780" s="17"/>
      <c r="C780" s="17"/>
      <c r="D780" s="91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3.8">
      <c r="A781" s="17"/>
      <c r="B781" s="17"/>
      <c r="C781" s="17"/>
      <c r="D781" s="91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3.8">
      <c r="A782" s="17"/>
      <c r="B782" s="17"/>
      <c r="C782" s="17"/>
      <c r="D782" s="91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3.8">
      <c r="A783" s="17"/>
      <c r="B783" s="17"/>
      <c r="C783" s="17"/>
      <c r="D783" s="91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3.8">
      <c r="A784" s="17"/>
      <c r="B784" s="17"/>
      <c r="C784" s="17"/>
      <c r="D784" s="91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3.8">
      <c r="A785" s="17"/>
      <c r="B785" s="17"/>
      <c r="C785" s="17"/>
      <c r="D785" s="91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3.8">
      <c r="A786" s="17"/>
      <c r="B786" s="17"/>
      <c r="C786" s="17"/>
      <c r="D786" s="91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3.8">
      <c r="A787" s="17"/>
      <c r="B787" s="17"/>
      <c r="C787" s="17"/>
      <c r="D787" s="91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3.8">
      <c r="A788" s="17"/>
      <c r="B788" s="17"/>
      <c r="C788" s="17"/>
      <c r="D788" s="91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3.8">
      <c r="A789" s="17"/>
      <c r="B789" s="17"/>
      <c r="C789" s="17"/>
      <c r="D789" s="91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3.8">
      <c r="A790" s="17"/>
      <c r="B790" s="17"/>
      <c r="C790" s="17"/>
      <c r="D790" s="91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3.8">
      <c r="A791" s="17"/>
      <c r="B791" s="17"/>
      <c r="C791" s="17"/>
      <c r="D791" s="91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3.8">
      <c r="A792" s="17"/>
      <c r="B792" s="17"/>
      <c r="C792" s="17"/>
      <c r="D792" s="91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3.8">
      <c r="A793" s="17"/>
      <c r="B793" s="17"/>
      <c r="C793" s="17"/>
      <c r="D793" s="91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3.8">
      <c r="A794" s="17"/>
      <c r="B794" s="17"/>
      <c r="C794" s="17"/>
      <c r="D794" s="91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3.8">
      <c r="A795" s="17"/>
      <c r="B795" s="17"/>
      <c r="C795" s="17"/>
      <c r="D795" s="91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3.8">
      <c r="A796" s="17"/>
      <c r="B796" s="17"/>
      <c r="C796" s="17"/>
      <c r="D796" s="91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3.8">
      <c r="A797" s="17"/>
      <c r="B797" s="17"/>
      <c r="C797" s="17"/>
      <c r="D797" s="91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3.8">
      <c r="A798" s="17"/>
      <c r="B798" s="17"/>
      <c r="C798" s="17"/>
      <c r="D798" s="91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3.8">
      <c r="A799" s="17"/>
      <c r="B799" s="17"/>
      <c r="C799" s="17"/>
      <c r="D799" s="91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3.8">
      <c r="A800" s="17"/>
      <c r="B800" s="17"/>
      <c r="C800" s="17"/>
      <c r="D800" s="91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3.8">
      <c r="A801" s="17"/>
      <c r="B801" s="17"/>
      <c r="C801" s="17"/>
      <c r="D801" s="91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3.8">
      <c r="A802" s="17"/>
      <c r="B802" s="17"/>
      <c r="C802" s="17"/>
      <c r="D802" s="91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3.8">
      <c r="A803" s="17"/>
      <c r="B803" s="17"/>
      <c r="C803" s="17"/>
      <c r="D803" s="91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3.8">
      <c r="A804" s="17"/>
      <c r="B804" s="17"/>
      <c r="C804" s="17"/>
      <c r="D804" s="91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3.8">
      <c r="A805" s="17"/>
      <c r="B805" s="17"/>
      <c r="C805" s="17"/>
      <c r="D805" s="91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3.8">
      <c r="A806" s="17"/>
      <c r="B806" s="17"/>
      <c r="C806" s="17"/>
      <c r="D806" s="91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3.8">
      <c r="A807" s="17"/>
      <c r="B807" s="17"/>
      <c r="C807" s="17"/>
      <c r="D807" s="91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3.8">
      <c r="A808" s="17"/>
      <c r="B808" s="17"/>
      <c r="C808" s="17"/>
      <c r="D808" s="91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3.8">
      <c r="A809" s="17"/>
      <c r="B809" s="17"/>
      <c r="C809" s="17"/>
      <c r="D809" s="91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3.8">
      <c r="A810" s="17"/>
      <c r="B810" s="17"/>
      <c r="C810" s="17"/>
      <c r="D810" s="91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3.8">
      <c r="A811" s="17"/>
      <c r="B811" s="17"/>
      <c r="C811" s="17"/>
      <c r="D811" s="91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3.8">
      <c r="A812" s="17"/>
      <c r="B812" s="17"/>
      <c r="C812" s="17"/>
      <c r="D812" s="91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3.8">
      <c r="A813" s="17"/>
      <c r="B813" s="17"/>
      <c r="C813" s="17"/>
      <c r="D813" s="91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3.8">
      <c r="A814" s="17"/>
      <c r="B814" s="17"/>
      <c r="C814" s="17"/>
      <c r="D814" s="91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3.8">
      <c r="A815" s="17"/>
      <c r="B815" s="17"/>
      <c r="C815" s="17"/>
      <c r="D815" s="91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3.8">
      <c r="A816" s="17"/>
      <c r="B816" s="17"/>
      <c r="C816" s="17"/>
      <c r="D816" s="91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3.8">
      <c r="A817" s="17"/>
      <c r="B817" s="17"/>
      <c r="C817" s="17"/>
      <c r="D817" s="91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3.8">
      <c r="A818" s="17"/>
      <c r="B818" s="17"/>
      <c r="C818" s="17"/>
      <c r="D818" s="91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3.8">
      <c r="A819" s="17"/>
      <c r="B819" s="17"/>
      <c r="C819" s="17"/>
      <c r="D819" s="91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3.8">
      <c r="A820" s="17"/>
      <c r="B820" s="17"/>
      <c r="C820" s="17"/>
      <c r="D820" s="91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3.8">
      <c r="A821" s="17"/>
      <c r="B821" s="17"/>
      <c r="C821" s="17"/>
      <c r="D821" s="91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3.8">
      <c r="A822" s="17"/>
      <c r="B822" s="17"/>
      <c r="C822" s="17"/>
      <c r="D822" s="91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3.8">
      <c r="A823" s="17"/>
      <c r="B823" s="17"/>
      <c r="C823" s="17"/>
      <c r="D823" s="91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3.8">
      <c r="A824" s="17"/>
      <c r="B824" s="17"/>
      <c r="C824" s="17"/>
      <c r="D824" s="91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3.8">
      <c r="A825" s="17"/>
      <c r="B825" s="17"/>
      <c r="C825" s="17"/>
      <c r="D825" s="91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3.8">
      <c r="A826" s="17"/>
      <c r="B826" s="17"/>
      <c r="C826" s="17"/>
      <c r="D826" s="91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3.8">
      <c r="A827" s="17"/>
      <c r="B827" s="17"/>
      <c r="C827" s="17"/>
      <c r="D827" s="91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3.8">
      <c r="A828" s="17"/>
      <c r="B828" s="17"/>
      <c r="C828" s="17"/>
      <c r="D828" s="91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3.8">
      <c r="A829" s="17"/>
      <c r="B829" s="17"/>
      <c r="C829" s="17"/>
      <c r="D829" s="91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3.8">
      <c r="A830" s="17"/>
      <c r="B830" s="17"/>
      <c r="C830" s="17"/>
      <c r="D830" s="91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3.8">
      <c r="A831" s="17"/>
      <c r="B831" s="17"/>
      <c r="C831" s="17"/>
      <c r="D831" s="91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3.8">
      <c r="A832" s="17"/>
      <c r="B832" s="17"/>
      <c r="C832" s="17"/>
      <c r="D832" s="91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3.8">
      <c r="A833" s="17"/>
      <c r="B833" s="17"/>
      <c r="C833" s="17"/>
      <c r="D833" s="91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3.8">
      <c r="A834" s="17"/>
      <c r="B834" s="17"/>
      <c r="C834" s="17"/>
      <c r="D834" s="91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3.8">
      <c r="A835" s="17"/>
      <c r="B835" s="17"/>
      <c r="C835" s="17"/>
      <c r="D835" s="91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3.8">
      <c r="A836" s="17"/>
      <c r="B836" s="17"/>
      <c r="C836" s="17"/>
      <c r="D836" s="91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3.8">
      <c r="A837" s="17"/>
      <c r="B837" s="17"/>
      <c r="C837" s="17"/>
      <c r="D837" s="91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3.8">
      <c r="A838" s="17"/>
      <c r="B838" s="17"/>
      <c r="C838" s="17"/>
      <c r="D838" s="91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3.8">
      <c r="A839" s="17"/>
      <c r="B839" s="17"/>
      <c r="C839" s="17"/>
      <c r="D839" s="91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3.8">
      <c r="A840" s="17"/>
      <c r="B840" s="17"/>
      <c r="C840" s="17"/>
      <c r="D840" s="91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3.8">
      <c r="A841" s="17"/>
      <c r="B841" s="17"/>
      <c r="C841" s="17"/>
      <c r="D841" s="91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3.8">
      <c r="A842" s="17"/>
      <c r="B842" s="17"/>
      <c r="C842" s="17"/>
      <c r="D842" s="91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3.8">
      <c r="A843" s="17"/>
      <c r="B843" s="17"/>
      <c r="C843" s="17"/>
      <c r="D843" s="91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3.8">
      <c r="A844" s="17"/>
      <c r="B844" s="17"/>
      <c r="C844" s="17"/>
      <c r="D844" s="91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3.8">
      <c r="A845" s="17"/>
      <c r="B845" s="17"/>
      <c r="C845" s="17"/>
      <c r="D845" s="91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3.8">
      <c r="A846" s="17"/>
      <c r="B846" s="17"/>
      <c r="C846" s="17"/>
      <c r="D846" s="91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3.8">
      <c r="A847" s="17"/>
      <c r="B847" s="17"/>
      <c r="C847" s="17"/>
      <c r="D847" s="91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3.8">
      <c r="A848" s="17"/>
      <c r="B848" s="17"/>
      <c r="C848" s="17"/>
      <c r="D848" s="91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3.8">
      <c r="A849" s="17"/>
      <c r="B849" s="17"/>
      <c r="C849" s="17"/>
      <c r="D849" s="91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3.8">
      <c r="A850" s="17"/>
      <c r="B850" s="17"/>
      <c r="C850" s="17"/>
      <c r="D850" s="91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3.8">
      <c r="A851" s="17"/>
      <c r="B851" s="17"/>
      <c r="C851" s="17"/>
      <c r="D851" s="91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3.8">
      <c r="A852" s="17"/>
      <c r="B852" s="17"/>
      <c r="C852" s="17"/>
      <c r="D852" s="91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3.8">
      <c r="A853" s="17"/>
      <c r="B853" s="17"/>
      <c r="C853" s="17"/>
      <c r="D853" s="91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3.8">
      <c r="A854" s="17"/>
      <c r="B854" s="17"/>
      <c r="C854" s="17"/>
      <c r="D854" s="91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3.8">
      <c r="A855" s="17"/>
      <c r="B855" s="17"/>
      <c r="C855" s="17"/>
      <c r="D855" s="91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3.8">
      <c r="A856" s="17"/>
      <c r="B856" s="17"/>
      <c r="C856" s="17"/>
      <c r="D856" s="91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3.8">
      <c r="A857" s="17"/>
      <c r="B857" s="17"/>
      <c r="C857" s="17"/>
      <c r="D857" s="91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3.8">
      <c r="A858" s="17"/>
      <c r="B858" s="17"/>
      <c r="C858" s="17"/>
      <c r="D858" s="91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3.8">
      <c r="A859" s="17"/>
      <c r="B859" s="17"/>
      <c r="C859" s="17"/>
      <c r="D859" s="91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3.8">
      <c r="A860" s="17"/>
      <c r="B860" s="17"/>
      <c r="C860" s="17"/>
      <c r="D860" s="91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3.8">
      <c r="A861" s="17"/>
      <c r="B861" s="17"/>
      <c r="C861" s="17"/>
      <c r="D861" s="91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3.8">
      <c r="A862" s="17"/>
      <c r="B862" s="17"/>
      <c r="C862" s="17"/>
      <c r="D862" s="91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3.8">
      <c r="A863" s="17"/>
      <c r="B863" s="17"/>
      <c r="C863" s="17"/>
      <c r="D863" s="91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3.8">
      <c r="A864" s="17"/>
      <c r="B864" s="17"/>
      <c r="C864" s="17"/>
      <c r="D864" s="91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3.8">
      <c r="A865" s="17"/>
      <c r="B865" s="17"/>
      <c r="C865" s="17"/>
      <c r="D865" s="91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3.8">
      <c r="A866" s="17"/>
      <c r="B866" s="17"/>
      <c r="C866" s="17"/>
      <c r="D866" s="91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3.8">
      <c r="A867" s="17"/>
      <c r="B867" s="17"/>
      <c r="C867" s="17"/>
      <c r="D867" s="91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3.8">
      <c r="A868" s="17"/>
      <c r="B868" s="17"/>
      <c r="C868" s="17"/>
      <c r="D868" s="91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3.8">
      <c r="A869" s="17"/>
      <c r="B869" s="17"/>
      <c r="C869" s="17"/>
      <c r="D869" s="91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3.8">
      <c r="A870" s="17"/>
      <c r="B870" s="17"/>
      <c r="C870" s="17"/>
      <c r="D870" s="91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3.8">
      <c r="A871" s="17"/>
      <c r="B871" s="17"/>
      <c r="C871" s="17"/>
      <c r="D871" s="91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3.8">
      <c r="A872" s="17"/>
      <c r="B872" s="17"/>
      <c r="C872" s="17"/>
      <c r="D872" s="91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3.8">
      <c r="A873" s="17"/>
      <c r="B873" s="17"/>
      <c r="C873" s="17"/>
      <c r="D873" s="91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3.8">
      <c r="A874" s="17"/>
      <c r="B874" s="17"/>
      <c r="C874" s="17"/>
      <c r="D874" s="91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3.8">
      <c r="A875" s="17"/>
      <c r="B875" s="17"/>
      <c r="C875" s="17"/>
      <c r="D875" s="91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3.8">
      <c r="A876" s="17"/>
      <c r="B876" s="17"/>
      <c r="C876" s="17"/>
      <c r="D876" s="91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3.8">
      <c r="A877" s="17"/>
      <c r="B877" s="17"/>
      <c r="C877" s="17"/>
      <c r="D877" s="91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3.8">
      <c r="A878" s="17"/>
      <c r="B878" s="17"/>
      <c r="C878" s="17"/>
      <c r="D878" s="91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3.8">
      <c r="A879" s="17"/>
      <c r="B879" s="17"/>
      <c r="C879" s="17"/>
      <c r="D879" s="91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3.8">
      <c r="A880" s="17"/>
      <c r="B880" s="17"/>
      <c r="C880" s="17"/>
      <c r="D880" s="91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3.8">
      <c r="A881" s="17"/>
      <c r="B881" s="17"/>
      <c r="C881" s="17"/>
      <c r="D881" s="91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3.8">
      <c r="A882" s="17"/>
      <c r="B882" s="17"/>
      <c r="C882" s="17"/>
      <c r="D882" s="91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3.8">
      <c r="A883" s="17"/>
      <c r="B883" s="17"/>
      <c r="C883" s="17"/>
      <c r="D883" s="91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3.8">
      <c r="A884" s="17"/>
      <c r="B884" s="17"/>
      <c r="C884" s="17"/>
      <c r="D884" s="91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3.8">
      <c r="A885" s="17"/>
      <c r="B885" s="17"/>
      <c r="C885" s="17"/>
      <c r="D885" s="91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3.8">
      <c r="A886" s="17"/>
      <c r="B886" s="17"/>
      <c r="C886" s="17"/>
      <c r="D886" s="91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3.8">
      <c r="A887" s="17"/>
      <c r="B887" s="17"/>
      <c r="C887" s="17"/>
      <c r="D887" s="91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3.8">
      <c r="A888" s="17"/>
      <c r="B888" s="17"/>
      <c r="C888" s="17"/>
      <c r="D888" s="91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3.8">
      <c r="A889" s="17"/>
      <c r="B889" s="17"/>
      <c r="C889" s="17"/>
      <c r="D889" s="91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3.8">
      <c r="A890" s="17"/>
      <c r="B890" s="17"/>
      <c r="C890" s="17"/>
      <c r="D890" s="91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3.8">
      <c r="A891" s="17"/>
      <c r="B891" s="17"/>
      <c r="C891" s="17"/>
      <c r="D891" s="91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3.8">
      <c r="A892" s="17"/>
      <c r="B892" s="17"/>
      <c r="C892" s="17"/>
      <c r="D892" s="91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3.8">
      <c r="A893" s="17"/>
      <c r="B893" s="17"/>
      <c r="C893" s="17"/>
      <c r="D893" s="91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3.8">
      <c r="A894" s="17"/>
      <c r="B894" s="17"/>
      <c r="C894" s="17"/>
      <c r="D894" s="91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3.8">
      <c r="A895" s="17"/>
      <c r="B895" s="17"/>
      <c r="C895" s="17"/>
      <c r="D895" s="91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3.8">
      <c r="A896" s="17"/>
      <c r="B896" s="17"/>
      <c r="C896" s="17"/>
      <c r="D896" s="91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3.8">
      <c r="A897" s="17"/>
      <c r="B897" s="17"/>
      <c r="C897" s="17"/>
      <c r="D897" s="91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3.8">
      <c r="A898" s="17"/>
      <c r="B898" s="17"/>
      <c r="C898" s="17"/>
      <c r="D898" s="91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3.8">
      <c r="A899" s="17"/>
      <c r="B899" s="17"/>
      <c r="C899" s="17"/>
      <c r="D899" s="91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3.8">
      <c r="A900" s="17"/>
      <c r="B900" s="17"/>
      <c r="C900" s="17"/>
      <c r="D900" s="91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3.8">
      <c r="A901" s="17"/>
      <c r="B901" s="17"/>
      <c r="C901" s="17"/>
      <c r="D901" s="91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3.8">
      <c r="A902" s="17"/>
      <c r="B902" s="17"/>
      <c r="C902" s="17"/>
      <c r="D902" s="91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3.8">
      <c r="A903" s="17"/>
      <c r="B903" s="17"/>
      <c r="C903" s="17"/>
      <c r="D903" s="91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3.8">
      <c r="A904" s="17"/>
      <c r="B904" s="17"/>
      <c r="C904" s="17"/>
      <c r="D904" s="91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3.8">
      <c r="A905" s="17"/>
      <c r="B905" s="17"/>
      <c r="C905" s="17"/>
      <c r="D905" s="91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3.8">
      <c r="A906" s="17"/>
      <c r="B906" s="17"/>
      <c r="C906" s="17"/>
      <c r="D906" s="91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3.8">
      <c r="A907" s="17"/>
      <c r="B907" s="17"/>
      <c r="C907" s="17"/>
      <c r="D907" s="91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3.8">
      <c r="A908" s="17"/>
      <c r="B908" s="17"/>
      <c r="C908" s="17"/>
      <c r="D908" s="91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3.8">
      <c r="A909" s="17"/>
      <c r="B909" s="17"/>
      <c r="C909" s="17"/>
      <c r="D909" s="91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3.8">
      <c r="A910" s="17"/>
      <c r="B910" s="17"/>
      <c r="C910" s="17"/>
      <c r="D910" s="91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3.8">
      <c r="A911" s="17"/>
      <c r="B911" s="17"/>
      <c r="C911" s="17"/>
      <c r="D911" s="91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3.8">
      <c r="A912" s="17"/>
      <c r="B912" s="17"/>
      <c r="C912" s="17"/>
      <c r="D912" s="91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3.8">
      <c r="A913" s="17"/>
      <c r="B913" s="17"/>
      <c r="C913" s="17"/>
      <c r="D913" s="91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3.8">
      <c r="A914" s="17"/>
      <c r="B914" s="17"/>
      <c r="C914" s="17"/>
      <c r="D914" s="91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3.8">
      <c r="A915" s="17"/>
      <c r="B915" s="17"/>
      <c r="C915" s="17"/>
      <c r="D915" s="91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3.8">
      <c r="A916" s="17"/>
      <c r="B916" s="17"/>
      <c r="C916" s="17"/>
      <c r="D916" s="91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3.8">
      <c r="A917" s="17"/>
      <c r="B917" s="17"/>
      <c r="C917" s="17"/>
      <c r="D917" s="91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3.8">
      <c r="A918" s="17"/>
      <c r="B918" s="17"/>
      <c r="C918" s="17"/>
      <c r="D918" s="91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3.8">
      <c r="A919" s="17"/>
      <c r="B919" s="17"/>
      <c r="C919" s="17"/>
      <c r="D919" s="91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3.8">
      <c r="A920" s="17"/>
      <c r="B920" s="17"/>
      <c r="C920" s="17"/>
      <c r="D920" s="91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3.8">
      <c r="A921" s="17"/>
      <c r="B921" s="17"/>
      <c r="C921" s="17"/>
      <c r="D921" s="91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3.8">
      <c r="A922" s="17"/>
      <c r="B922" s="17"/>
      <c r="C922" s="17"/>
      <c r="D922" s="91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3.8">
      <c r="A923" s="17"/>
      <c r="B923" s="17"/>
      <c r="C923" s="17"/>
      <c r="D923" s="91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3.8">
      <c r="A924" s="17"/>
      <c r="B924" s="17"/>
      <c r="C924" s="17"/>
      <c r="D924" s="91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3.8">
      <c r="A925" s="17"/>
      <c r="B925" s="17"/>
      <c r="C925" s="17"/>
      <c r="D925" s="91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3.8">
      <c r="A926" s="17"/>
      <c r="B926" s="17"/>
      <c r="C926" s="17"/>
      <c r="D926" s="91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3.8">
      <c r="A927" s="17"/>
      <c r="B927" s="17"/>
      <c r="C927" s="17"/>
      <c r="D927" s="91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3.8">
      <c r="A928" s="17"/>
      <c r="B928" s="17"/>
      <c r="C928" s="17"/>
      <c r="D928" s="91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3.8">
      <c r="A929" s="17"/>
      <c r="B929" s="17"/>
      <c r="C929" s="17"/>
      <c r="D929" s="91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3.8">
      <c r="A930" s="17"/>
      <c r="B930" s="17"/>
      <c r="C930" s="17"/>
      <c r="D930" s="91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3.8">
      <c r="A931" s="17"/>
      <c r="B931" s="17"/>
      <c r="C931" s="17"/>
      <c r="D931" s="91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3.8">
      <c r="A932" s="17"/>
      <c r="B932" s="17"/>
      <c r="C932" s="17"/>
      <c r="D932" s="91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3.8">
      <c r="A933" s="17"/>
      <c r="B933" s="17"/>
      <c r="C933" s="17"/>
      <c r="D933" s="91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3.8">
      <c r="A934" s="17"/>
      <c r="B934" s="17"/>
      <c r="C934" s="17"/>
      <c r="D934" s="91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3.8">
      <c r="A935" s="17"/>
      <c r="B935" s="17"/>
      <c r="C935" s="17"/>
      <c r="D935" s="91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3.8">
      <c r="A936" s="17"/>
      <c r="B936" s="17"/>
      <c r="C936" s="17"/>
      <c r="D936" s="91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3.8">
      <c r="A937" s="17"/>
      <c r="B937" s="17"/>
      <c r="C937" s="17"/>
      <c r="D937" s="91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3.8">
      <c r="A938" s="17"/>
      <c r="B938" s="17"/>
      <c r="C938" s="17"/>
      <c r="D938" s="91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3.8">
      <c r="A939" s="17"/>
      <c r="B939" s="17"/>
      <c r="C939" s="17"/>
      <c r="D939" s="91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3.8">
      <c r="A940" s="17"/>
      <c r="B940" s="17"/>
      <c r="C940" s="17"/>
      <c r="D940" s="91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3.8">
      <c r="A941" s="17"/>
      <c r="B941" s="17"/>
      <c r="C941" s="17"/>
      <c r="D941" s="91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3.8">
      <c r="A942" s="17"/>
      <c r="B942" s="17"/>
      <c r="C942" s="17"/>
      <c r="D942" s="91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3.8">
      <c r="A943" s="17"/>
      <c r="B943" s="17"/>
      <c r="C943" s="17"/>
      <c r="D943" s="91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3.8">
      <c r="A944" s="17"/>
      <c r="B944" s="17"/>
      <c r="C944" s="17"/>
      <c r="D944" s="91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3.8">
      <c r="A945" s="17"/>
      <c r="B945" s="17"/>
      <c r="C945" s="17"/>
      <c r="D945" s="91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3.8">
      <c r="A946" s="17"/>
      <c r="B946" s="17"/>
      <c r="C946" s="17"/>
      <c r="D946" s="91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3.8">
      <c r="A947" s="17"/>
      <c r="B947" s="17"/>
      <c r="C947" s="17"/>
      <c r="D947" s="91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3.8">
      <c r="A948" s="17"/>
      <c r="B948" s="17"/>
      <c r="C948" s="17"/>
      <c r="D948" s="91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3.8">
      <c r="A949" s="17"/>
      <c r="B949" s="17"/>
      <c r="C949" s="17"/>
      <c r="D949" s="91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3.8">
      <c r="A950" s="17"/>
      <c r="B950" s="17"/>
      <c r="C950" s="17"/>
      <c r="D950" s="91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3.8">
      <c r="A951" s="17"/>
      <c r="B951" s="17"/>
      <c r="C951" s="17"/>
      <c r="D951" s="91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3.8">
      <c r="A952" s="17"/>
      <c r="B952" s="17"/>
      <c r="C952" s="17"/>
      <c r="D952" s="91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3.8">
      <c r="A953" s="17"/>
      <c r="B953" s="17"/>
      <c r="C953" s="17"/>
      <c r="D953" s="91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3.8">
      <c r="A954" s="17"/>
      <c r="B954" s="17"/>
      <c r="C954" s="17"/>
      <c r="D954" s="91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3.8">
      <c r="A955" s="17"/>
      <c r="B955" s="17"/>
      <c r="C955" s="17"/>
      <c r="D955" s="91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3.8">
      <c r="A956" s="17"/>
      <c r="B956" s="17"/>
      <c r="C956" s="17"/>
      <c r="D956" s="91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3.8">
      <c r="A957" s="17"/>
      <c r="B957" s="17"/>
      <c r="C957" s="17"/>
      <c r="D957" s="91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3.8">
      <c r="A958" s="17"/>
      <c r="B958" s="17"/>
      <c r="C958" s="17"/>
      <c r="D958" s="91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3.8">
      <c r="A959" s="17"/>
      <c r="B959" s="17"/>
      <c r="C959" s="17"/>
      <c r="D959" s="91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3.8">
      <c r="A960" s="17"/>
      <c r="B960" s="17"/>
      <c r="C960" s="17"/>
      <c r="D960" s="91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3.8">
      <c r="A961" s="17"/>
      <c r="B961" s="17"/>
      <c r="C961" s="17"/>
      <c r="D961" s="91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3.8">
      <c r="A962" s="17"/>
      <c r="B962" s="17"/>
      <c r="C962" s="17"/>
      <c r="D962" s="91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3.8">
      <c r="A963" s="17"/>
      <c r="B963" s="17"/>
      <c r="C963" s="17"/>
      <c r="D963" s="91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3.8">
      <c r="A964" s="17"/>
      <c r="B964" s="17"/>
      <c r="C964" s="17"/>
      <c r="D964" s="91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3.8">
      <c r="A965" s="17"/>
      <c r="B965" s="17"/>
      <c r="C965" s="17"/>
      <c r="D965" s="91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3.8">
      <c r="A966" s="17"/>
      <c r="B966" s="17"/>
      <c r="C966" s="17"/>
      <c r="D966" s="91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3.8">
      <c r="A967" s="17"/>
      <c r="B967" s="17"/>
      <c r="C967" s="17"/>
      <c r="D967" s="91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3.8">
      <c r="A968" s="17"/>
      <c r="B968" s="17"/>
      <c r="C968" s="17"/>
      <c r="D968" s="91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3.8">
      <c r="A969" s="17"/>
      <c r="B969" s="17"/>
      <c r="C969" s="17"/>
      <c r="D969" s="91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3.8">
      <c r="A970" s="17"/>
      <c r="B970" s="17"/>
      <c r="C970" s="17"/>
      <c r="D970" s="91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3.8">
      <c r="A971" s="17"/>
      <c r="B971" s="17"/>
      <c r="C971" s="17"/>
      <c r="D971" s="91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3.8">
      <c r="A972" s="17"/>
      <c r="B972" s="17"/>
      <c r="C972" s="17"/>
      <c r="D972" s="91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3.8">
      <c r="A973" s="17"/>
      <c r="B973" s="17"/>
      <c r="C973" s="17"/>
      <c r="D973" s="91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3.8">
      <c r="A974" s="17"/>
      <c r="B974" s="17"/>
      <c r="C974" s="17"/>
      <c r="D974" s="91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3.8">
      <c r="A975" s="17"/>
      <c r="B975" s="17"/>
      <c r="C975" s="17"/>
      <c r="D975" s="91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3.8">
      <c r="A976" s="17"/>
      <c r="B976" s="17"/>
      <c r="C976" s="17"/>
      <c r="D976" s="91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3.8">
      <c r="A977" s="17"/>
      <c r="B977" s="17"/>
      <c r="C977" s="17"/>
      <c r="D977" s="91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3.8">
      <c r="A978" s="17"/>
      <c r="B978" s="17"/>
      <c r="C978" s="17"/>
      <c r="D978" s="91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3.8">
      <c r="A979" s="17"/>
      <c r="B979" s="17"/>
      <c r="C979" s="17"/>
      <c r="D979" s="91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3.8">
      <c r="A980" s="17"/>
      <c r="B980" s="17"/>
      <c r="C980" s="17"/>
      <c r="D980" s="91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3.8">
      <c r="A981" s="17"/>
      <c r="B981" s="17"/>
      <c r="C981" s="17"/>
      <c r="D981" s="91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3.8">
      <c r="A982" s="17"/>
      <c r="B982" s="17"/>
      <c r="C982" s="17"/>
      <c r="D982" s="91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3.8">
      <c r="A983" s="17"/>
      <c r="B983" s="17"/>
      <c r="C983" s="17"/>
      <c r="D983" s="91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3.8">
      <c r="A984" s="17"/>
      <c r="B984" s="17"/>
      <c r="C984" s="17"/>
      <c r="D984" s="91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3.8">
      <c r="A985" s="17"/>
      <c r="B985" s="17"/>
      <c r="C985" s="17"/>
      <c r="D985" s="91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3.8">
      <c r="A986" s="17"/>
      <c r="B986" s="17"/>
      <c r="C986" s="17"/>
      <c r="D986" s="91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3.8">
      <c r="A987" s="17"/>
      <c r="B987" s="17"/>
      <c r="C987" s="17"/>
      <c r="D987" s="91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3.8">
      <c r="A988" s="17"/>
      <c r="B988" s="17"/>
      <c r="C988" s="17"/>
      <c r="D988" s="91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117"/>
  <sheetViews>
    <sheetView tabSelected="1" workbookViewId="0"/>
  </sheetViews>
  <sheetFormatPr defaultColWidth="12.6640625" defaultRowHeight="15.75" customHeight="1"/>
  <cols>
    <col min="1" max="1" width="6.33203125" customWidth="1"/>
    <col min="2" max="2" width="28" customWidth="1"/>
    <col min="3" max="3" width="44.33203125" customWidth="1"/>
    <col min="4" max="4" width="42.21875" customWidth="1"/>
    <col min="5" max="5" width="17.6640625" style="96" customWidth="1"/>
    <col min="6" max="6" width="29.6640625" customWidth="1"/>
  </cols>
  <sheetData>
    <row r="1" spans="1:26" ht="13.2">
      <c r="A1" s="20" t="s">
        <v>186</v>
      </c>
      <c r="B1" s="21" t="s">
        <v>0</v>
      </c>
      <c r="C1" s="21" t="s">
        <v>2</v>
      </c>
      <c r="D1" s="22" t="s">
        <v>187</v>
      </c>
      <c r="E1" s="94" t="s">
        <v>188</v>
      </c>
      <c r="F1" s="21" t="s">
        <v>4</v>
      </c>
    </row>
    <row r="2" spans="1:26" ht="13.8">
      <c r="A2" s="130" t="s">
        <v>189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ht="13.8">
      <c r="A3" s="124" t="s">
        <v>190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ht="27.6">
      <c r="A4" s="23">
        <v>1</v>
      </c>
      <c r="B4" s="23" t="s">
        <v>191</v>
      </c>
      <c r="C4" s="23" t="s">
        <v>192</v>
      </c>
      <c r="D4" s="23" t="s">
        <v>190</v>
      </c>
      <c r="E4" s="109">
        <v>1715488326</v>
      </c>
      <c r="F4" s="23" t="s">
        <v>193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3.8">
      <c r="A5" s="23">
        <v>2</v>
      </c>
      <c r="B5" s="23" t="s">
        <v>194</v>
      </c>
      <c r="C5" s="23" t="s">
        <v>195</v>
      </c>
      <c r="D5" s="23" t="s">
        <v>190</v>
      </c>
      <c r="E5" s="109">
        <v>1933000088</v>
      </c>
      <c r="F5" s="23" t="s">
        <v>196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3.8">
      <c r="A6" s="23">
        <v>3</v>
      </c>
      <c r="B6" s="23" t="s">
        <v>197</v>
      </c>
      <c r="C6" s="23" t="s">
        <v>195</v>
      </c>
      <c r="D6" s="23" t="s">
        <v>190</v>
      </c>
      <c r="E6" s="109">
        <v>1749129266</v>
      </c>
      <c r="F6" s="23" t="s">
        <v>196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3.8">
      <c r="A7" s="23">
        <v>5</v>
      </c>
      <c r="B7" s="23" t="s">
        <v>198</v>
      </c>
      <c r="C7" s="23" t="s">
        <v>195</v>
      </c>
      <c r="D7" s="23" t="s">
        <v>190</v>
      </c>
      <c r="E7" s="109">
        <v>1814301833</v>
      </c>
      <c r="F7" s="23" t="s">
        <v>199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3.8">
      <c r="A8" s="23">
        <v>6</v>
      </c>
      <c r="B8" s="23" t="s">
        <v>200</v>
      </c>
      <c r="C8" s="23" t="s">
        <v>201</v>
      </c>
      <c r="D8" s="23" t="s">
        <v>190</v>
      </c>
      <c r="E8" s="109">
        <v>55101308</v>
      </c>
      <c r="F8" s="23" t="s">
        <v>202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3.8">
      <c r="A9" s="23">
        <v>7</v>
      </c>
      <c r="B9" s="23" t="s">
        <v>203</v>
      </c>
      <c r="C9" s="23" t="s">
        <v>201</v>
      </c>
      <c r="D9" s="23" t="s">
        <v>190</v>
      </c>
      <c r="E9" s="109">
        <v>1718328447</v>
      </c>
      <c r="F9" s="23" t="s">
        <v>202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3.8">
      <c r="A10" s="23">
        <v>4</v>
      </c>
      <c r="B10" s="23" t="s">
        <v>204</v>
      </c>
      <c r="C10" s="23" t="s">
        <v>201</v>
      </c>
      <c r="D10" s="23" t="s">
        <v>190</v>
      </c>
      <c r="E10" s="109">
        <v>1762561299</v>
      </c>
      <c r="F10" s="23" t="s">
        <v>205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3.8">
      <c r="A11" s="124" t="s">
        <v>206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 ht="13.8">
      <c r="A12" s="23">
        <v>1</v>
      </c>
      <c r="B12" s="23" t="s">
        <v>207</v>
      </c>
      <c r="C12" s="23" t="s">
        <v>192</v>
      </c>
      <c r="D12" s="23" t="s">
        <v>206</v>
      </c>
      <c r="E12" s="109">
        <v>88255101006</v>
      </c>
      <c r="F12" s="23" t="s">
        <v>208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3.8">
      <c r="A13" s="23">
        <v>4</v>
      </c>
      <c r="B13" s="23" t="s">
        <v>209</v>
      </c>
      <c r="C13" s="23" t="s">
        <v>195</v>
      </c>
      <c r="D13" s="23" t="s">
        <v>206</v>
      </c>
      <c r="E13" s="109">
        <v>1712404118</v>
      </c>
      <c r="F13" s="23" t="s">
        <v>210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8.75" customHeight="1">
      <c r="A14" s="23">
        <v>2</v>
      </c>
      <c r="B14" s="23" t="s">
        <v>211</v>
      </c>
      <c r="C14" s="23" t="s">
        <v>212</v>
      </c>
      <c r="D14" s="23" t="s">
        <v>206</v>
      </c>
      <c r="E14" s="109">
        <v>1711485375</v>
      </c>
      <c r="F14" s="23" t="s">
        <v>213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3.8">
      <c r="A15" s="23">
        <v>3</v>
      </c>
      <c r="B15" s="23" t="s">
        <v>214</v>
      </c>
      <c r="C15" s="23" t="s">
        <v>212</v>
      </c>
      <c r="D15" s="23" t="s">
        <v>206</v>
      </c>
      <c r="E15" s="109">
        <v>1711282188</v>
      </c>
      <c r="F15" s="23" t="s">
        <v>215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3.8">
      <c r="A16" s="23">
        <v>5</v>
      </c>
      <c r="B16" s="23" t="s">
        <v>216</v>
      </c>
      <c r="C16" s="23" t="s">
        <v>217</v>
      </c>
      <c r="D16" s="23" t="s">
        <v>218</v>
      </c>
      <c r="E16" s="109">
        <v>1766267485</v>
      </c>
      <c r="F16" s="23" t="s">
        <v>219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3.8">
      <c r="A17" s="25">
        <v>6</v>
      </c>
      <c r="B17" s="25" t="s">
        <v>220</v>
      </c>
      <c r="C17" s="25" t="s">
        <v>221</v>
      </c>
      <c r="D17" s="25" t="s">
        <v>206</v>
      </c>
      <c r="E17" s="110">
        <v>1815006988</v>
      </c>
      <c r="F17" s="2" t="s">
        <v>210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3.8">
      <c r="A18" s="124" t="s">
        <v>222</v>
      </c>
      <c r="B18" s="125"/>
      <c r="C18" s="23"/>
      <c r="D18" s="23"/>
      <c r="E18" s="10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3.8">
      <c r="A19" s="23">
        <v>1</v>
      </c>
      <c r="B19" s="23" t="s">
        <v>223</v>
      </c>
      <c r="C19" s="23" t="s">
        <v>192</v>
      </c>
      <c r="D19" s="23" t="s">
        <v>222</v>
      </c>
      <c r="E19" s="109" t="s">
        <v>224</v>
      </c>
      <c r="F19" s="23" t="s">
        <v>225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3.8">
      <c r="A20" s="23">
        <v>2</v>
      </c>
      <c r="B20" s="23" t="s">
        <v>226</v>
      </c>
      <c r="C20" s="23" t="s">
        <v>227</v>
      </c>
      <c r="D20" s="23" t="s">
        <v>222</v>
      </c>
      <c r="E20" s="109">
        <v>1677305058</v>
      </c>
      <c r="F20" s="23" t="s">
        <v>228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3.8">
      <c r="A21" s="23">
        <v>3</v>
      </c>
      <c r="B21" s="23" t="s">
        <v>229</v>
      </c>
      <c r="C21" s="23" t="s">
        <v>230</v>
      </c>
      <c r="D21" s="23" t="s">
        <v>222</v>
      </c>
      <c r="E21" s="109">
        <v>1552341215</v>
      </c>
      <c r="F21" s="23" t="s">
        <v>231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3.8">
      <c r="A22" s="23">
        <v>4</v>
      </c>
      <c r="B22" s="23" t="s">
        <v>232</v>
      </c>
      <c r="C22" s="23" t="s">
        <v>233</v>
      </c>
      <c r="D22" s="23" t="s">
        <v>222</v>
      </c>
      <c r="E22" s="109">
        <v>1711890453</v>
      </c>
      <c r="F22" s="23" t="s">
        <v>234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3.8">
      <c r="A23" s="124" t="s">
        <v>235</v>
      </c>
      <c r="B23" s="125"/>
      <c r="C23" s="23"/>
      <c r="D23" s="23"/>
      <c r="E23" s="109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7.6">
      <c r="A24" s="23">
        <v>1</v>
      </c>
      <c r="B24" s="23" t="s">
        <v>236</v>
      </c>
      <c r="C24" s="23" t="s">
        <v>192</v>
      </c>
      <c r="D24" s="23" t="s">
        <v>235</v>
      </c>
      <c r="E24" s="109">
        <v>2223356534</v>
      </c>
      <c r="F24" s="23" t="s">
        <v>237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7.6">
      <c r="A25" s="23">
        <v>2</v>
      </c>
      <c r="B25" s="23" t="s">
        <v>238</v>
      </c>
      <c r="C25" s="23" t="s">
        <v>195</v>
      </c>
      <c r="D25" s="23" t="s">
        <v>235</v>
      </c>
      <c r="E25" s="109" t="s">
        <v>239</v>
      </c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3.8">
      <c r="A26" s="23">
        <v>3</v>
      </c>
      <c r="B26" s="23" t="s">
        <v>240</v>
      </c>
      <c r="C26" s="23" t="s">
        <v>201</v>
      </c>
      <c r="D26" s="23" t="s">
        <v>235</v>
      </c>
      <c r="E26" s="109">
        <v>1819434884</v>
      </c>
      <c r="F26" s="23" t="s">
        <v>241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3.8">
      <c r="A27" s="23">
        <v>4</v>
      </c>
      <c r="B27" s="23" t="s">
        <v>242</v>
      </c>
      <c r="C27" s="23" t="s">
        <v>201</v>
      </c>
      <c r="D27" s="23" t="s">
        <v>235</v>
      </c>
      <c r="E27" s="109">
        <v>1712292787</v>
      </c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3.8">
      <c r="A28" s="124" t="s">
        <v>243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26" ht="13.8">
      <c r="A29" s="23"/>
      <c r="B29" s="2" t="s">
        <v>244</v>
      </c>
      <c r="C29" s="2" t="s">
        <v>245</v>
      </c>
      <c r="D29" s="2" t="s">
        <v>246</v>
      </c>
      <c r="E29" s="95">
        <v>2223356679</v>
      </c>
      <c r="F29" s="2" t="s">
        <v>247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7.6">
      <c r="A30" s="23">
        <v>1</v>
      </c>
      <c r="B30" s="23" t="s">
        <v>248</v>
      </c>
      <c r="C30" s="23" t="s">
        <v>195</v>
      </c>
      <c r="D30" s="23" t="s">
        <v>243</v>
      </c>
      <c r="E30" s="109">
        <v>1552404851</v>
      </c>
      <c r="F30" s="23" t="s">
        <v>249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8">
      <c r="A31" s="23">
        <v>5</v>
      </c>
      <c r="B31" s="23" t="s">
        <v>250</v>
      </c>
      <c r="C31" s="23" t="s">
        <v>251</v>
      </c>
      <c r="D31" s="23" t="s">
        <v>243</v>
      </c>
      <c r="E31" s="109">
        <v>9512282</v>
      </c>
      <c r="F31" s="23" t="s">
        <v>252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7.6">
      <c r="A32" s="23">
        <v>2</v>
      </c>
      <c r="B32" s="23" t="s">
        <v>253</v>
      </c>
      <c r="C32" s="23" t="s">
        <v>201</v>
      </c>
      <c r="D32" s="23" t="s">
        <v>243</v>
      </c>
      <c r="E32" s="109">
        <v>255100892</v>
      </c>
      <c r="F32" s="23" t="s">
        <v>254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7.6">
      <c r="A33" s="23">
        <v>3</v>
      </c>
      <c r="B33" s="23" t="s">
        <v>255</v>
      </c>
      <c r="C33" s="23" t="s">
        <v>201</v>
      </c>
      <c r="D33" s="23" t="s">
        <v>243</v>
      </c>
      <c r="E33" s="109">
        <v>1718591339</v>
      </c>
      <c r="F33" s="23" t="s">
        <v>256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8">
      <c r="A34" s="23">
        <v>4</v>
      </c>
      <c r="B34" s="23" t="s">
        <v>257</v>
      </c>
      <c r="C34" s="23" t="s">
        <v>201</v>
      </c>
      <c r="D34" s="23" t="s">
        <v>243</v>
      </c>
      <c r="E34" s="109">
        <v>1552351536</v>
      </c>
      <c r="F34" s="23" t="s">
        <v>258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3.8">
      <c r="A35" s="124" t="s">
        <v>259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ht="27.6">
      <c r="A36" s="23">
        <v>1</v>
      </c>
      <c r="B36" s="23" t="s">
        <v>260</v>
      </c>
      <c r="C36" s="23" t="s">
        <v>192</v>
      </c>
      <c r="D36" s="23" t="s">
        <v>259</v>
      </c>
      <c r="E36" s="109">
        <v>29512201</v>
      </c>
      <c r="F36" s="23" t="s">
        <v>261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7.6">
      <c r="A37" s="23">
        <v>2</v>
      </c>
      <c r="B37" s="23" t="s">
        <v>262</v>
      </c>
      <c r="C37" s="23" t="s">
        <v>195</v>
      </c>
      <c r="D37" s="23" t="s">
        <v>259</v>
      </c>
      <c r="E37" s="109">
        <v>29514443</v>
      </c>
      <c r="F37" s="23" t="s">
        <v>263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7.6">
      <c r="A38" s="23">
        <v>3</v>
      </c>
      <c r="B38" s="23" t="s">
        <v>264</v>
      </c>
      <c r="C38" s="23" t="s">
        <v>195</v>
      </c>
      <c r="D38" s="23" t="s">
        <v>259</v>
      </c>
      <c r="E38" s="109">
        <v>1712762562</v>
      </c>
      <c r="F38" s="23" t="s">
        <v>265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3.8">
      <c r="A39" s="23">
        <v>4</v>
      </c>
      <c r="B39" s="23" t="s">
        <v>266</v>
      </c>
      <c r="C39" s="23" t="s">
        <v>195</v>
      </c>
      <c r="D39" s="23" t="s">
        <v>259</v>
      </c>
      <c r="E39" s="109">
        <v>1727520920</v>
      </c>
      <c r="F39" s="23" t="s">
        <v>267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3.8">
      <c r="A40" s="23">
        <v>5</v>
      </c>
      <c r="B40" s="23" t="s">
        <v>268</v>
      </c>
      <c r="C40" s="23" t="s">
        <v>195</v>
      </c>
      <c r="D40" s="23" t="s">
        <v>259</v>
      </c>
      <c r="E40" s="109">
        <v>1552320122</v>
      </c>
      <c r="F40" s="23" t="s">
        <v>269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3.8">
      <c r="A41" s="23">
        <v>6</v>
      </c>
      <c r="B41" s="23" t="s">
        <v>270</v>
      </c>
      <c r="C41" s="23" t="s">
        <v>195</v>
      </c>
      <c r="D41" s="23" t="s">
        <v>259</v>
      </c>
      <c r="E41" s="109">
        <v>1710959244</v>
      </c>
      <c r="F41" s="23" t="s">
        <v>271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3.8">
      <c r="A42" s="124" t="s">
        <v>272</v>
      </c>
      <c r="B42" s="125"/>
      <c r="C42" s="23"/>
      <c r="D42" s="23"/>
      <c r="E42" s="109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3.8">
      <c r="A43" s="23"/>
      <c r="B43" s="23" t="s">
        <v>273</v>
      </c>
      <c r="C43" s="23" t="s">
        <v>274</v>
      </c>
      <c r="D43" s="23" t="s">
        <v>272</v>
      </c>
      <c r="E43" s="109">
        <v>1720237777</v>
      </c>
      <c r="F43" s="23" t="s">
        <v>275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3.8">
      <c r="A44" s="124" t="s">
        <v>276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spans="1:26" ht="13.8">
      <c r="A45" s="23">
        <v>4</v>
      </c>
      <c r="B45" s="23" t="s">
        <v>277</v>
      </c>
      <c r="C45" s="23" t="s">
        <v>192</v>
      </c>
      <c r="D45" s="23" t="s">
        <v>276</v>
      </c>
      <c r="E45" s="109" t="s">
        <v>278</v>
      </c>
      <c r="F45" s="23" t="s">
        <v>279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>
      <c r="A46" s="23">
        <v>1</v>
      </c>
      <c r="B46" s="23" t="s">
        <v>280</v>
      </c>
      <c r="C46" s="23" t="s">
        <v>195</v>
      </c>
      <c r="D46" s="23" t="s">
        <v>276</v>
      </c>
      <c r="E46" s="109">
        <v>1715024456</v>
      </c>
      <c r="F46" s="23" t="s">
        <v>281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3.8">
      <c r="A47" s="23">
        <v>2</v>
      </c>
      <c r="B47" s="23" t="s">
        <v>282</v>
      </c>
      <c r="C47" s="23" t="s">
        <v>195</v>
      </c>
      <c r="D47" s="23" t="s">
        <v>276</v>
      </c>
      <c r="E47" s="109">
        <v>1711353174</v>
      </c>
      <c r="F47" s="23" t="s">
        <v>283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7.6">
      <c r="A48" s="23">
        <v>3</v>
      </c>
      <c r="B48" s="23" t="s">
        <v>284</v>
      </c>
      <c r="C48" s="23" t="s">
        <v>195</v>
      </c>
      <c r="D48" s="23" t="s">
        <v>276</v>
      </c>
      <c r="E48" s="109">
        <v>1552498969</v>
      </c>
      <c r="F48" s="23" t="s">
        <v>285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7.6">
      <c r="A49" s="23">
        <v>5</v>
      </c>
      <c r="B49" s="23" t="s">
        <v>286</v>
      </c>
      <c r="C49" s="23" t="s">
        <v>201</v>
      </c>
      <c r="D49" s="23" t="s">
        <v>276</v>
      </c>
      <c r="E49" s="109">
        <v>1711367848</v>
      </c>
      <c r="F49" s="23" t="s">
        <v>287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3.8">
      <c r="A50" s="23">
        <v>6</v>
      </c>
      <c r="B50" s="23" t="s">
        <v>288</v>
      </c>
      <c r="C50" s="23" t="s">
        <v>201</v>
      </c>
      <c r="D50" s="23" t="s">
        <v>276</v>
      </c>
      <c r="E50" s="109">
        <v>1712721075</v>
      </c>
      <c r="F50" s="23" t="s">
        <v>289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3.8">
      <c r="A51" s="23">
        <v>7</v>
      </c>
      <c r="B51" s="23" t="s">
        <v>290</v>
      </c>
      <c r="C51" s="23" t="s">
        <v>201</v>
      </c>
      <c r="D51" s="23" t="s">
        <v>276</v>
      </c>
      <c r="E51" s="109">
        <v>1797499730</v>
      </c>
      <c r="F51" s="23" t="s">
        <v>291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3.8">
      <c r="A52" s="23">
        <v>8</v>
      </c>
      <c r="B52" s="23" t="s">
        <v>292</v>
      </c>
      <c r="C52" s="23" t="s">
        <v>293</v>
      </c>
      <c r="D52" s="23" t="s">
        <v>276</v>
      </c>
      <c r="E52" s="109">
        <v>1715279381</v>
      </c>
      <c r="F52" s="23" t="s">
        <v>294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3.8">
      <c r="A53" s="124" t="s">
        <v>295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 ht="13.8">
      <c r="A54" s="23">
        <v>1</v>
      </c>
      <c r="B54" s="23" t="s">
        <v>296</v>
      </c>
      <c r="C54" s="23" t="s">
        <v>192</v>
      </c>
      <c r="D54" s="23" t="s">
        <v>295</v>
      </c>
      <c r="E54" s="109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3.8">
      <c r="A55" s="23">
        <v>2</v>
      </c>
      <c r="B55" s="23" t="s">
        <v>297</v>
      </c>
      <c r="C55" s="23" t="s">
        <v>195</v>
      </c>
      <c r="D55" s="23" t="s">
        <v>295</v>
      </c>
      <c r="E55" s="109">
        <v>2951599</v>
      </c>
      <c r="F55" s="26" t="s">
        <v>298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3.8">
      <c r="A56" s="124" t="s">
        <v>299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spans="1:26" ht="13.8">
      <c r="A57" s="23">
        <v>1</v>
      </c>
      <c r="B57" s="23" t="s">
        <v>300</v>
      </c>
      <c r="C57" s="23" t="s">
        <v>192</v>
      </c>
      <c r="D57" s="23" t="s">
        <v>299</v>
      </c>
      <c r="E57" s="109">
        <v>247120800</v>
      </c>
      <c r="F57" s="23" t="s">
        <v>301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3.8">
      <c r="A58" s="23">
        <v>2</v>
      </c>
      <c r="B58" s="23" t="s">
        <v>302</v>
      </c>
      <c r="C58" s="23" t="s">
        <v>195</v>
      </c>
      <c r="D58" s="23" t="s">
        <v>299</v>
      </c>
      <c r="E58" s="109">
        <v>1711966557</v>
      </c>
      <c r="F58" s="23" t="s">
        <v>303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7.75" customHeight="1">
      <c r="A59" s="23">
        <v>3</v>
      </c>
      <c r="B59" s="27" t="s">
        <v>304</v>
      </c>
      <c r="C59" s="23" t="s">
        <v>201</v>
      </c>
      <c r="D59" s="23" t="s">
        <v>299</v>
      </c>
      <c r="E59" s="109">
        <v>1711953823</v>
      </c>
      <c r="F59" s="27" t="s">
        <v>305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3.8">
      <c r="A60" s="23">
        <v>4</v>
      </c>
      <c r="B60" s="23" t="s">
        <v>306</v>
      </c>
      <c r="C60" s="23" t="s">
        <v>201</v>
      </c>
      <c r="D60" s="23" t="s">
        <v>299</v>
      </c>
      <c r="E60" s="109">
        <v>1782547809</v>
      </c>
      <c r="F60" s="23" t="s">
        <v>307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6">
      <c r="A61" s="23">
        <v>5</v>
      </c>
      <c r="B61" s="23" t="s">
        <v>308</v>
      </c>
      <c r="C61" s="23" t="s">
        <v>309</v>
      </c>
      <c r="D61" s="23" t="s">
        <v>299</v>
      </c>
      <c r="E61" s="109">
        <v>1720041910</v>
      </c>
      <c r="F61" s="28" t="s">
        <v>310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3.8">
      <c r="A62" s="124" t="s">
        <v>311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pans="1:26" ht="13.8">
      <c r="A63" s="23">
        <v>1</v>
      </c>
      <c r="B63" s="23" t="s">
        <v>312</v>
      </c>
      <c r="C63" s="23" t="s">
        <v>192</v>
      </c>
      <c r="D63" s="23" t="s">
        <v>311</v>
      </c>
      <c r="E63" s="109">
        <v>1324722778</v>
      </c>
      <c r="F63" s="23" t="s">
        <v>313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3.8">
      <c r="A64" s="23">
        <v>2</v>
      </c>
      <c r="B64" s="23" t="s">
        <v>314</v>
      </c>
      <c r="C64" s="23" t="s">
        <v>192</v>
      </c>
      <c r="D64" s="23" t="s">
        <v>311</v>
      </c>
      <c r="E64" s="109">
        <v>1700717748</v>
      </c>
      <c r="F64" s="23" t="s">
        <v>315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3.8">
      <c r="A65" s="23">
        <v>3</v>
      </c>
      <c r="B65" s="23" t="s">
        <v>316</v>
      </c>
      <c r="C65" s="23" t="s">
        <v>195</v>
      </c>
      <c r="D65" s="23" t="s">
        <v>311</v>
      </c>
      <c r="E65" s="109">
        <v>1712634296</v>
      </c>
      <c r="F65" s="23" t="s">
        <v>317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3.8">
      <c r="A66" s="23">
        <v>4</v>
      </c>
      <c r="B66" s="23" t="s">
        <v>318</v>
      </c>
      <c r="C66" s="23" t="s">
        <v>195</v>
      </c>
      <c r="D66" s="23" t="s">
        <v>311</v>
      </c>
      <c r="E66" s="109">
        <v>1715016325</v>
      </c>
      <c r="F66" s="23" t="s">
        <v>319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3.8">
      <c r="A67" s="23">
        <v>5</v>
      </c>
      <c r="B67" s="23" t="s">
        <v>320</v>
      </c>
      <c r="C67" s="23" t="s">
        <v>321</v>
      </c>
      <c r="D67" s="23" t="s">
        <v>311</v>
      </c>
      <c r="E67" s="111">
        <v>1819215119</v>
      </c>
      <c r="F67" s="23" t="s">
        <v>322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9" spans="1:26" ht="13.8">
      <c r="A69" s="129" t="s">
        <v>323</v>
      </c>
      <c r="B69" s="125"/>
      <c r="C69" s="125"/>
      <c r="D69" s="125"/>
      <c r="E69" s="125"/>
      <c r="F69" s="125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3.8">
      <c r="A70" s="25"/>
      <c r="B70" s="30" t="s">
        <v>312</v>
      </c>
      <c r="C70" s="30" t="s">
        <v>324</v>
      </c>
      <c r="D70" s="31" t="s">
        <v>323</v>
      </c>
      <c r="E70" s="112">
        <v>1714072571</v>
      </c>
      <c r="F70" s="30" t="s">
        <v>313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8">
      <c r="A71" s="25"/>
      <c r="B71" s="30" t="s">
        <v>318</v>
      </c>
      <c r="C71" s="30" t="s">
        <v>325</v>
      </c>
      <c r="D71" s="31" t="s">
        <v>323</v>
      </c>
      <c r="E71" s="112">
        <v>1715016325</v>
      </c>
      <c r="F71" s="30" t="s">
        <v>319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8">
      <c r="A72" s="25"/>
      <c r="B72" s="30" t="s">
        <v>326</v>
      </c>
      <c r="C72" s="30" t="s">
        <v>195</v>
      </c>
      <c r="D72" s="31" t="s">
        <v>323</v>
      </c>
      <c r="E72" s="112">
        <v>1716943242</v>
      </c>
      <c r="F72" s="30" t="s">
        <v>327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2">
      <c r="A73" s="25">
        <v>1</v>
      </c>
      <c r="B73" s="25" t="s">
        <v>328</v>
      </c>
      <c r="C73" s="25" t="s">
        <v>329</v>
      </c>
      <c r="D73" s="31" t="s">
        <v>323</v>
      </c>
      <c r="E73" s="95">
        <v>1715820740</v>
      </c>
      <c r="F73" s="32" t="s">
        <v>330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8">
      <c r="A74" s="25">
        <v>6</v>
      </c>
      <c r="B74" s="33" t="s">
        <v>331</v>
      </c>
      <c r="C74" s="33" t="s">
        <v>332</v>
      </c>
      <c r="D74" s="31" t="s">
        <v>323</v>
      </c>
      <c r="E74" s="113">
        <v>1686719439</v>
      </c>
      <c r="F74" s="33" t="s">
        <v>333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8">
      <c r="A75" s="129" t="s">
        <v>334</v>
      </c>
      <c r="B75" s="125"/>
      <c r="C75" s="125"/>
      <c r="D75" s="125"/>
      <c r="E75" s="125"/>
      <c r="F75" s="125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3.8">
      <c r="A76" s="25"/>
      <c r="B76" s="2" t="s">
        <v>335</v>
      </c>
      <c r="C76" s="2" t="s">
        <v>192</v>
      </c>
      <c r="D76" s="127" t="s">
        <v>334</v>
      </c>
      <c r="E76" s="125"/>
      <c r="F76" s="125"/>
      <c r="G76" s="125"/>
      <c r="H76" s="125"/>
      <c r="I76" s="12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8">
      <c r="A77" s="23"/>
      <c r="B77" s="25" t="s">
        <v>336</v>
      </c>
      <c r="C77" s="25" t="s">
        <v>195</v>
      </c>
      <c r="D77" s="127" t="s">
        <v>334</v>
      </c>
      <c r="E77" s="125"/>
      <c r="F77" s="125"/>
      <c r="G77" s="125"/>
      <c r="H77" s="125"/>
      <c r="I77" s="125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3.8">
      <c r="A78" s="23"/>
      <c r="B78" s="2" t="s">
        <v>337</v>
      </c>
      <c r="C78" s="25" t="s">
        <v>195</v>
      </c>
      <c r="D78" s="127" t="s">
        <v>334</v>
      </c>
      <c r="E78" s="125"/>
      <c r="F78" s="125"/>
      <c r="G78" s="125"/>
      <c r="H78" s="125"/>
      <c r="I78" s="125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3.8">
      <c r="A79" s="23"/>
      <c r="B79" s="2" t="s">
        <v>338</v>
      </c>
      <c r="C79" s="25" t="s">
        <v>195</v>
      </c>
      <c r="D79" s="127" t="s">
        <v>334</v>
      </c>
      <c r="E79" s="125"/>
      <c r="F79" s="125"/>
      <c r="G79" s="125"/>
      <c r="H79" s="125"/>
      <c r="I79" s="125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3.8">
      <c r="A80" s="23"/>
      <c r="B80" s="2" t="s">
        <v>339</v>
      </c>
      <c r="C80" s="2" t="s">
        <v>201</v>
      </c>
      <c r="D80" s="127" t="s">
        <v>334</v>
      </c>
      <c r="E80" s="125"/>
      <c r="F80" s="125"/>
      <c r="G80" s="125"/>
      <c r="H80" s="125"/>
      <c r="I80" s="125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3.8">
      <c r="A81" s="23"/>
      <c r="B81" s="2" t="s">
        <v>340</v>
      </c>
      <c r="C81" s="2" t="s">
        <v>201</v>
      </c>
      <c r="D81" s="127" t="s">
        <v>334</v>
      </c>
      <c r="E81" s="125"/>
      <c r="F81" s="125"/>
      <c r="G81" s="125"/>
      <c r="H81" s="125"/>
      <c r="I81" s="12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3.8">
      <c r="A82" s="23"/>
      <c r="B82" s="2" t="s">
        <v>341</v>
      </c>
      <c r="C82" s="2" t="s">
        <v>342</v>
      </c>
      <c r="D82" s="127" t="s">
        <v>334</v>
      </c>
      <c r="E82" s="125"/>
      <c r="F82" s="125"/>
      <c r="G82" s="125"/>
      <c r="H82" s="125"/>
      <c r="I82" s="125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3.8">
      <c r="A83" s="124" t="s">
        <v>343</v>
      </c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pans="1:26" ht="13.8">
      <c r="A84" s="23">
        <v>1</v>
      </c>
      <c r="B84" s="23" t="s">
        <v>344</v>
      </c>
      <c r="C84" s="23" t="s">
        <v>345</v>
      </c>
      <c r="D84" s="23" t="s">
        <v>343</v>
      </c>
      <c r="E84" s="109">
        <v>226641444</v>
      </c>
      <c r="F84" s="23" t="s">
        <v>346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3.8">
      <c r="A85" s="23">
        <v>2</v>
      </c>
      <c r="B85" s="23" t="s">
        <v>347</v>
      </c>
      <c r="C85" s="23" t="s">
        <v>192</v>
      </c>
      <c r="D85" s="23" t="s">
        <v>343</v>
      </c>
      <c r="E85" s="109">
        <v>1787674999</v>
      </c>
      <c r="F85" s="23" t="s">
        <v>348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3.8">
      <c r="A86" s="23">
        <v>3</v>
      </c>
      <c r="B86" s="23" t="s">
        <v>349</v>
      </c>
      <c r="C86" s="23" t="s">
        <v>195</v>
      </c>
      <c r="D86" s="23" t="s">
        <v>343</v>
      </c>
      <c r="E86" s="109">
        <v>1817747770</v>
      </c>
      <c r="F86" s="23" t="s">
        <v>350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3.8">
      <c r="A87" s="23">
        <v>4</v>
      </c>
      <c r="B87" s="23" t="s">
        <v>351</v>
      </c>
      <c r="C87" s="23" t="s">
        <v>195</v>
      </c>
      <c r="D87" s="23" t="s">
        <v>343</v>
      </c>
      <c r="E87" s="109">
        <v>1729091000</v>
      </c>
      <c r="F87" s="23" t="s">
        <v>350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3.8">
      <c r="A88" s="128" t="s">
        <v>352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pans="1:26" ht="13.8">
      <c r="A89" s="23"/>
      <c r="B89" s="2" t="s">
        <v>353</v>
      </c>
      <c r="C89" s="2" t="s">
        <v>245</v>
      </c>
      <c r="D89" s="23" t="s">
        <v>352</v>
      </c>
      <c r="E89" s="95">
        <v>1714071076</v>
      </c>
      <c r="F89" s="2" t="s">
        <v>354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3.8">
      <c r="A90" s="23">
        <v>2</v>
      </c>
      <c r="B90" s="23" t="s">
        <v>355</v>
      </c>
      <c r="C90" s="23" t="s">
        <v>195</v>
      </c>
      <c r="D90" s="23" t="s">
        <v>352</v>
      </c>
      <c r="E90" s="109">
        <v>1774599690</v>
      </c>
      <c r="F90" s="23" t="s">
        <v>356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3.8">
      <c r="A91" s="23">
        <v>3</v>
      </c>
      <c r="B91" s="23" t="s">
        <v>357</v>
      </c>
      <c r="C91" s="23" t="s">
        <v>195</v>
      </c>
      <c r="D91" s="23" t="s">
        <v>352</v>
      </c>
      <c r="E91" s="109">
        <v>1810097500</v>
      </c>
      <c r="F91" s="23" t="s">
        <v>358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3.8">
      <c r="A92" s="23"/>
      <c r="B92" s="34" t="s">
        <v>359</v>
      </c>
      <c r="C92" s="34" t="s">
        <v>293</v>
      </c>
      <c r="D92" s="23" t="s">
        <v>352</v>
      </c>
      <c r="E92" s="95">
        <v>1715066554</v>
      </c>
      <c r="F92" s="34" t="s">
        <v>360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3.8">
      <c r="A93" s="23">
        <v>4</v>
      </c>
      <c r="B93" s="23" t="s">
        <v>361</v>
      </c>
      <c r="C93" s="23" t="s">
        <v>201</v>
      </c>
      <c r="D93" s="23" t="s">
        <v>352</v>
      </c>
      <c r="E93" s="109">
        <v>1711961743</v>
      </c>
      <c r="F93" s="23" t="s">
        <v>362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3.8">
      <c r="A94" s="23">
        <v>1</v>
      </c>
      <c r="B94" s="23" t="s">
        <v>363</v>
      </c>
      <c r="C94" s="23" t="s">
        <v>201</v>
      </c>
      <c r="D94" s="23" t="s">
        <v>352</v>
      </c>
      <c r="E94" s="109">
        <v>58310629</v>
      </c>
      <c r="F94" s="23" t="s">
        <v>364</v>
      </c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3.8">
      <c r="A95" s="124" t="s">
        <v>365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pans="1:26" ht="13.8">
      <c r="A96" s="23">
        <v>1</v>
      </c>
      <c r="B96" s="23" t="s">
        <v>366</v>
      </c>
      <c r="C96" s="23" t="s">
        <v>192</v>
      </c>
      <c r="D96" s="23" t="s">
        <v>365</v>
      </c>
      <c r="E96" s="109">
        <v>1894895714</v>
      </c>
      <c r="F96" s="23" t="s">
        <v>367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3.8">
      <c r="A97" s="23">
        <v>2</v>
      </c>
      <c r="B97" s="23" t="s">
        <v>368</v>
      </c>
      <c r="C97" s="23" t="s">
        <v>201</v>
      </c>
      <c r="D97" s="23" t="s">
        <v>365</v>
      </c>
      <c r="E97" s="109">
        <v>1755955953</v>
      </c>
      <c r="F97" s="23" t="s">
        <v>369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3.8">
      <c r="A98" s="23">
        <v>3</v>
      </c>
      <c r="B98" s="23" t="s">
        <v>370</v>
      </c>
      <c r="C98" s="23" t="s">
        <v>201</v>
      </c>
      <c r="D98" s="23" t="s">
        <v>365</v>
      </c>
      <c r="E98" s="109">
        <v>1865982185</v>
      </c>
      <c r="F98" s="23" t="s">
        <v>371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7.6">
      <c r="A99" s="23">
        <v>4</v>
      </c>
      <c r="B99" s="23" t="s">
        <v>372</v>
      </c>
      <c r="C99" s="23" t="s">
        <v>201</v>
      </c>
      <c r="D99" s="23" t="s">
        <v>365</v>
      </c>
      <c r="E99" s="109">
        <v>1715010131</v>
      </c>
      <c r="F99" s="23" t="s">
        <v>373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3.8">
      <c r="A100" s="23">
        <v>5</v>
      </c>
      <c r="B100" s="23" t="s">
        <v>374</v>
      </c>
      <c r="C100" s="23" t="s">
        <v>274</v>
      </c>
      <c r="D100" s="23" t="s">
        <v>365</v>
      </c>
      <c r="E100" s="109">
        <v>1670809372</v>
      </c>
      <c r="F100" s="23" t="s">
        <v>371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3.8">
      <c r="A101" s="124" t="s">
        <v>375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pans="1:26" ht="13.8">
      <c r="A102" s="24">
        <v>1</v>
      </c>
      <c r="B102" s="23" t="s">
        <v>376</v>
      </c>
      <c r="C102" s="23" t="s">
        <v>377</v>
      </c>
      <c r="D102" s="23" t="s">
        <v>375</v>
      </c>
      <c r="E102" s="109">
        <v>1711576791</v>
      </c>
      <c r="F102" s="23" t="s">
        <v>378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3.8">
      <c r="A103" s="24">
        <v>2</v>
      </c>
      <c r="B103" s="23" t="s">
        <v>379</v>
      </c>
      <c r="C103" s="23" t="s">
        <v>195</v>
      </c>
      <c r="D103" s="23" t="s">
        <v>375</v>
      </c>
      <c r="E103" s="109">
        <v>1554633250</v>
      </c>
      <c r="F103" s="23" t="s">
        <v>380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3.8">
      <c r="A104" s="24">
        <v>3</v>
      </c>
      <c r="B104" s="23" t="s">
        <v>381</v>
      </c>
      <c r="C104" s="23" t="s">
        <v>201</v>
      </c>
      <c r="D104" s="23" t="s">
        <v>375</v>
      </c>
      <c r="E104" s="109">
        <v>1711394979</v>
      </c>
      <c r="F104" s="23" t="s">
        <v>382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3.8">
      <c r="A105" s="24">
        <v>4</v>
      </c>
      <c r="B105" s="23" t="s">
        <v>383</v>
      </c>
      <c r="C105" s="23" t="s">
        <v>201</v>
      </c>
      <c r="D105" s="23" t="s">
        <v>375</v>
      </c>
      <c r="E105" s="109">
        <v>1718776956</v>
      </c>
      <c r="F105" s="23" t="s">
        <v>384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3.8">
      <c r="A106" s="23"/>
      <c r="B106" s="23" t="s">
        <v>385</v>
      </c>
      <c r="C106" s="23" t="s">
        <v>293</v>
      </c>
      <c r="D106" s="23" t="s">
        <v>375</v>
      </c>
      <c r="E106" s="109">
        <v>8801912553070</v>
      </c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3.8">
      <c r="A107" s="23"/>
      <c r="B107" s="34" t="s">
        <v>386</v>
      </c>
      <c r="C107" s="34" t="s">
        <v>387</v>
      </c>
      <c r="D107" s="25" t="s">
        <v>375</v>
      </c>
      <c r="E107" s="95" t="s">
        <v>388</v>
      </c>
      <c r="F107" s="34" t="s">
        <v>389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3.8">
      <c r="A108" s="124" t="s">
        <v>390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pans="1:26" ht="13.8">
      <c r="A109" s="24">
        <v>1</v>
      </c>
      <c r="B109" s="23" t="s">
        <v>391</v>
      </c>
      <c r="C109" s="23" t="s">
        <v>192</v>
      </c>
      <c r="D109" s="23" t="s">
        <v>390</v>
      </c>
      <c r="E109" s="109">
        <v>223356773</v>
      </c>
      <c r="F109" s="23" t="s">
        <v>392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3.8">
      <c r="A110" s="24">
        <v>2</v>
      </c>
      <c r="B110" s="23" t="s">
        <v>393</v>
      </c>
      <c r="C110" s="23" t="s">
        <v>195</v>
      </c>
      <c r="D110" s="23" t="s">
        <v>390</v>
      </c>
      <c r="E110" s="109">
        <v>1712192344</v>
      </c>
      <c r="F110" s="23" t="s">
        <v>394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3.8">
      <c r="A111" s="24">
        <v>3</v>
      </c>
      <c r="B111" s="23" t="s">
        <v>395</v>
      </c>
      <c r="C111" s="23" t="s">
        <v>201</v>
      </c>
      <c r="D111" s="23" t="s">
        <v>390</v>
      </c>
      <c r="E111" s="109">
        <v>1758545388</v>
      </c>
      <c r="F111" s="23" t="s">
        <v>396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3.8">
      <c r="A112" s="23">
        <v>4</v>
      </c>
      <c r="B112" s="23" t="s">
        <v>397</v>
      </c>
      <c r="C112" s="23" t="s">
        <v>293</v>
      </c>
      <c r="D112" s="23" t="s">
        <v>390</v>
      </c>
      <c r="E112" s="109">
        <v>1711009657</v>
      </c>
      <c r="F112" s="23" t="s">
        <v>398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3.8">
      <c r="A113" s="124" t="s">
        <v>399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pans="1:26" ht="13.8">
      <c r="A114" s="23">
        <v>1</v>
      </c>
      <c r="B114" s="23" t="s">
        <v>400</v>
      </c>
      <c r="C114" s="23" t="s">
        <v>377</v>
      </c>
      <c r="D114" s="23" t="s">
        <v>399</v>
      </c>
      <c r="E114" s="109">
        <v>255100452</v>
      </c>
      <c r="F114" s="23" t="s">
        <v>401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3.8">
      <c r="A115" s="23">
        <v>2</v>
      </c>
      <c r="B115" s="23" t="s">
        <v>402</v>
      </c>
      <c r="C115" s="23" t="s">
        <v>195</v>
      </c>
      <c r="D115" s="23" t="s">
        <v>399</v>
      </c>
      <c r="E115" s="109">
        <v>1711455875</v>
      </c>
      <c r="F115" s="23" t="s">
        <v>403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3.8">
      <c r="A116" s="23">
        <v>3</v>
      </c>
      <c r="B116" s="23" t="s">
        <v>404</v>
      </c>
      <c r="C116" s="23" t="s">
        <v>201</v>
      </c>
      <c r="D116" s="23" t="s">
        <v>399</v>
      </c>
      <c r="E116" s="109">
        <v>1831525988</v>
      </c>
      <c r="F116" s="23" t="s">
        <v>405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3.8">
      <c r="A117" s="23">
        <v>4</v>
      </c>
      <c r="B117" s="23" t="s">
        <v>406</v>
      </c>
      <c r="C117" s="23" t="s">
        <v>274</v>
      </c>
      <c r="D117" s="23" t="s">
        <v>399</v>
      </c>
      <c r="E117" s="109">
        <v>1739376570</v>
      </c>
      <c r="F117" s="23" t="s">
        <v>407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3.8">
      <c r="A118" s="124" t="s">
        <v>408</v>
      </c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pans="1:26" ht="13.8">
      <c r="A119" s="23">
        <v>1</v>
      </c>
      <c r="B119" s="23" t="s">
        <v>409</v>
      </c>
      <c r="C119" s="23" t="s">
        <v>195</v>
      </c>
      <c r="D119" s="23" t="s">
        <v>410</v>
      </c>
      <c r="E119" s="109">
        <v>1711137573</v>
      </c>
      <c r="F119" s="26" t="s">
        <v>411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3.8">
      <c r="A120" s="23">
        <v>2</v>
      </c>
      <c r="B120" s="23" t="s">
        <v>412</v>
      </c>
      <c r="C120" s="23" t="s">
        <v>201</v>
      </c>
      <c r="D120" s="23" t="s">
        <v>413</v>
      </c>
      <c r="E120" s="109">
        <v>1716795711</v>
      </c>
      <c r="F120" s="23" t="s">
        <v>414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3.8">
      <c r="A121" s="124" t="s">
        <v>415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pans="1:26" ht="13.8">
      <c r="A122" s="23">
        <v>1</v>
      </c>
      <c r="B122" s="23" t="s">
        <v>416</v>
      </c>
      <c r="C122" s="23" t="s">
        <v>195</v>
      </c>
      <c r="D122" s="23" t="s">
        <v>408</v>
      </c>
      <c r="E122" s="109">
        <v>1715663681</v>
      </c>
      <c r="F122" s="23" t="s">
        <v>417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3.8">
      <c r="A123" s="23">
        <v>2</v>
      </c>
      <c r="B123" s="23" t="s">
        <v>418</v>
      </c>
      <c r="C123" s="23" t="s">
        <v>201</v>
      </c>
      <c r="D123" s="23" t="s">
        <v>408</v>
      </c>
      <c r="E123" s="109">
        <v>1715047700</v>
      </c>
      <c r="F123" s="23" t="s">
        <v>419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3.8">
      <c r="A124" s="124" t="s">
        <v>420</v>
      </c>
      <c r="B124" s="125"/>
      <c r="C124" s="23"/>
      <c r="D124" s="23"/>
      <c r="E124" s="10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3.8">
      <c r="A125" s="23">
        <v>1</v>
      </c>
      <c r="B125" s="23" t="s">
        <v>421</v>
      </c>
      <c r="C125" s="23" t="s">
        <v>377</v>
      </c>
      <c r="D125" s="23" t="s">
        <v>420</v>
      </c>
      <c r="E125" s="109">
        <v>29511116</v>
      </c>
      <c r="F125" s="23" t="s">
        <v>422</v>
      </c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3.8">
      <c r="A126" s="23">
        <v>2</v>
      </c>
      <c r="B126" s="23" t="s">
        <v>423</v>
      </c>
      <c r="C126" s="23" t="s">
        <v>195</v>
      </c>
      <c r="D126" s="23" t="s">
        <v>420</v>
      </c>
      <c r="E126" s="109">
        <v>1720374416</v>
      </c>
      <c r="F126" s="23" t="s">
        <v>424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3.8">
      <c r="A127" s="23">
        <v>3</v>
      </c>
      <c r="B127" s="23" t="s">
        <v>425</v>
      </c>
      <c r="C127" s="23" t="s">
        <v>201</v>
      </c>
      <c r="D127" s="23" t="s">
        <v>420</v>
      </c>
      <c r="E127" s="109">
        <v>1799050403</v>
      </c>
      <c r="F127" s="23" t="s">
        <v>426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3.8">
      <c r="A128" s="23">
        <v>4</v>
      </c>
      <c r="B128" s="23" t="s">
        <v>427</v>
      </c>
      <c r="C128" s="23" t="s">
        <v>293</v>
      </c>
      <c r="D128" s="23" t="s">
        <v>420</v>
      </c>
      <c r="E128" s="109">
        <v>1715614572</v>
      </c>
      <c r="F128" s="35" t="s">
        <v>428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3.8">
      <c r="A129" s="124" t="s">
        <v>429</v>
      </c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pans="1:26" ht="13.8">
      <c r="A130" s="23">
        <v>1</v>
      </c>
      <c r="B130" s="23" t="s">
        <v>430</v>
      </c>
      <c r="C130" s="23" t="s">
        <v>431</v>
      </c>
      <c r="D130" s="23" t="s">
        <v>429</v>
      </c>
      <c r="E130" s="109">
        <v>41052899</v>
      </c>
      <c r="F130" s="23" t="s">
        <v>432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3.8">
      <c r="A131" s="23">
        <v>2</v>
      </c>
      <c r="B131" s="23" t="s">
        <v>433</v>
      </c>
      <c r="C131" s="23" t="s">
        <v>434</v>
      </c>
      <c r="D131" s="23" t="s">
        <v>429</v>
      </c>
      <c r="E131" s="109">
        <v>1711505301</v>
      </c>
      <c r="F131" s="26" t="s">
        <v>435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3.8">
      <c r="A132" s="23">
        <v>3</v>
      </c>
      <c r="B132" s="23" t="s">
        <v>436</v>
      </c>
      <c r="C132" s="23" t="s">
        <v>434</v>
      </c>
      <c r="D132" s="23" t="s">
        <v>429</v>
      </c>
      <c r="E132" s="109">
        <v>41050928</v>
      </c>
      <c r="F132" s="26" t="s">
        <v>437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3.8">
      <c r="A133" s="23">
        <v>4</v>
      </c>
      <c r="B133" s="23" t="s">
        <v>438</v>
      </c>
      <c r="C133" s="23" t="s">
        <v>434</v>
      </c>
      <c r="D133" s="23" t="s">
        <v>429</v>
      </c>
      <c r="E133" s="109">
        <v>1711505310</v>
      </c>
      <c r="F133" s="26" t="s">
        <v>439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3.8">
      <c r="A134" s="124" t="s">
        <v>440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26" ht="13.8">
      <c r="A135" s="23">
        <v>1</v>
      </c>
      <c r="B135" s="23" t="s">
        <v>441</v>
      </c>
      <c r="C135" s="23" t="s">
        <v>195</v>
      </c>
      <c r="D135" s="23" t="s">
        <v>440</v>
      </c>
      <c r="E135" s="109">
        <v>1712288170</v>
      </c>
      <c r="F135" s="26" t="s">
        <v>442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3.8">
      <c r="A136" s="23">
        <v>3</v>
      </c>
      <c r="B136" s="23" t="s">
        <v>443</v>
      </c>
      <c r="C136" s="23" t="s">
        <v>195</v>
      </c>
      <c r="D136" s="23" t="s">
        <v>440</v>
      </c>
      <c r="E136" s="109">
        <v>1711578747</v>
      </c>
      <c r="F136" s="26" t="s">
        <v>444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7.6">
      <c r="A137" s="23">
        <v>4</v>
      </c>
      <c r="B137" s="23" t="s">
        <v>445</v>
      </c>
      <c r="C137" s="23" t="s">
        <v>195</v>
      </c>
      <c r="D137" s="23" t="s">
        <v>440</v>
      </c>
      <c r="E137" s="109">
        <v>1740631239</v>
      </c>
      <c r="F137" s="26" t="s">
        <v>446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3.8">
      <c r="A138" s="23">
        <v>2</v>
      </c>
      <c r="B138" s="23" t="s">
        <v>447</v>
      </c>
      <c r="C138" s="23" t="s">
        <v>201</v>
      </c>
      <c r="D138" s="23" t="s">
        <v>440</v>
      </c>
      <c r="E138" s="109">
        <v>1580378101</v>
      </c>
      <c r="F138" s="26" t="s">
        <v>448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3.8">
      <c r="A139" s="124" t="s">
        <v>449</v>
      </c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26" ht="13.8">
      <c r="A140" s="23">
        <v>3</v>
      </c>
      <c r="B140" s="23" t="s">
        <v>450</v>
      </c>
      <c r="C140" s="23" t="s">
        <v>451</v>
      </c>
      <c r="D140" s="23" t="s">
        <v>449</v>
      </c>
      <c r="E140" s="109">
        <v>55074915</v>
      </c>
      <c r="F140" s="26" t="s">
        <v>452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3.8">
      <c r="A141" s="23">
        <v>4</v>
      </c>
      <c r="B141" s="23" t="s">
        <v>453</v>
      </c>
      <c r="C141" s="23" t="s">
        <v>454</v>
      </c>
      <c r="D141" s="23" t="s">
        <v>449</v>
      </c>
      <c r="E141" s="109">
        <v>1332510012</v>
      </c>
      <c r="F141" s="26" t="s">
        <v>455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3.8">
      <c r="A142" s="23">
        <v>1</v>
      </c>
      <c r="B142" s="23" t="s">
        <v>456</v>
      </c>
      <c r="C142" s="23" t="s">
        <v>431</v>
      </c>
      <c r="D142" s="23" t="s">
        <v>449</v>
      </c>
      <c r="E142" s="109">
        <v>255074777</v>
      </c>
      <c r="F142" s="36" t="s">
        <v>457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3.8">
      <c r="A143" s="23">
        <v>2</v>
      </c>
      <c r="B143" s="23" t="s">
        <v>458</v>
      </c>
      <c r="C143" s="23" t="s">
        <v>459</v>
      </c>
      <c r="D143" s="23" t="s">
        <v>449</v>
      </c>
      <c r="E143" s="109">
        <v>55074968</v>
      </c>
      <c r="F143" s="26" t="s">
        <v>460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3.8">
      <c r="A144" s="124" t="s">
        <v>461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pans="1:26" ht="27.6">
      <c r="A145" s="23">
        <v>1</v>
      </c>
      <c r="B145" s="23" t="s">
        <v>462</v>
      </c>
      <c r="C145" s="23" t="s">
        <v>463</v>
      </c>
      <c r="D145" s="23" t="s">
        <v>461</v>
      </c>
      <c r="E145" s="109">
        <v>2226638130</v>
      </c>
      <c r="F145" s="26" t="s">
        <v>464</v>
      </c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7.6">
      <c r="A146" s="23">
        <v>2</v>
      </c>
      <c r="B146" s="23" t="s">
        <v>465</v>
      </c>
      <c r="C146" s="23" t="s">
        <v>201</v>
      </c>
      <c r="D146" s="23" t="s">
        <v>461</v>
      </c>
      <c r="E146" s="109">
        <v>2226638134</v>
      </c>
      <c r="F146" s="26" t="s">
        <v>466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3.8">
      <c r="A147" s="23">
        <v>3</v>
      </c>
      <c r="B147" s="24" t="s">
        <v>467</v>
      </c>
      <c r="C147" s="24" t="s">
        <v>192</v>
      </c>
      <c r="D147" s="23" t="s">
        <v>461</v>
      </c>
      <c r="E147" s="111">
        <v>2226638190</v>
      </c>
      <c r="F147" s="37" t="s">
        <v>468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3.8">
      <c r="A148" s="23">
        <v>4</v>
      </c>
      <c r="B148" s="24" t="s">
        <v>469</v>
      </c>
      <c r="C148" s="23" t="s">
        <v>201</v>
      </c>
      <c r="D148" s="23" t="s">
        <v>461</v>
      </c>
      <c r="E148" s="111">
        <v>2226638199</v>
      </c>
      <c r="F148" s="37" t="s">
        <v>470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3.8">
      <c r="A149" s="124" t="s">
        <v>471</v>
      </c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pans="1:26" ht="13.8">
      <c r="A150" s="23">
        <v>1</v>
      </c>
      <c r="B150" s="23" t="s">
        <v>472</v>
      </c>
      <c r="C150" s="24" t="s">
        <v>431</v>
      </c>
      <c r="D150" s="23" t="s">
        <v>471</v>
      </c>
      <c r="E150" s="114">
        <v>9834330</v>
      </c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3.8">
      <c r="A151" s="23">
        <v>2</v>
      </c>
      <c r="B151" s="23" t="s">
        <v>473</v>
      </c>
      <c r="C151" s="23" t="s">
        <v>431</v>
      </c>
      <c r="D151" s="23" t="s">
        <v>471</v>
      </c>
      <c r="E151" s="114">
        <v>9834280</v>
      </c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7.6">
      <c r="A152" s="23">
        <v>3</v>
      </c>
      <c r="B152" s="23" t="s">
        <v>474</v>
      </c>
      <c r="C152" s="23" t="s">
        <v>431</v>
      </c>
      <c r="D152" s="23" t="s">
        <v>471</v>
      </c>
      <c r="E152" s="109">
        <v>9834360</v>
      </c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3.8">
      <c r="A153" s="124" t="s">
        <v>475</v>
      </c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pans="1:26" ht="13.8">
      <c r="A154" s="23">
        <v>1</v>
      </c>
      <c r="B154" s="24" t="s">
        <v>476</v>
      </c>
      <c r="C154" s="24" t="s">
        <v>192</v>
      </c>
      <c r="D154" s="23" t="s">
        <v>475</v>
      </c>
      <c r="E154" s="111">
        <v>55100465</v>
      </c>
      <c r="F154" s="37" t="s">
        <v>477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3.8">
      <c r="A155" s="23">
        <v>2</v>
      </c>
      <c r="B155" s="23" t="s">
        <v>478</v>
      </c>
      <c r="C155" s="23" t="s">
        <v>251</v>
      </c>
      <c r="D155" s="23" t="s">
        <v>475</v>
      </c>
      <c r="E155" s="111">
        <v>1711151925</v>
      </c>
      <c r="F155" s="23" t="s">
        <v>479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3.8">
      <c r="A156" s="23">
        <v>3</v>
      </c>
      <c r="B156" s="23" t="s">
        <v>480</v>
      </c>
      <c r="C156" s="23" t="s">
        <v>201</v>
      </c>
      <c r="D156" s="23" t="s">
        <v>475</v>
      </c>
      <c r="E156" s="111">
        <v>1552397996</v>
      </c>
      <c r="F156" s="23" t="s">
        <v>481</v>
      </c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3.8">
      <c r="A157" s="23">
        <v>4</v>
      </c>
      <c r="B157" s="23" t="s">
        <v>482</v>
      </c>
      <c r="C157" s="23" t="s">
        <v>201</v>
      </c>
      <c r="D157" s="23" t="s">
        <v>475</v>
      </c>
      <c r="E157" s="111">
        <v>1712601595</v>
      </c>
      <c r="F157" s="38" t="s">
        <v>483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3.8">
      <c r="A158" s="124" t="s">
        <v>484</v>
      </c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pans="1:26" ht="13.8">
      <c r="A159" s="23"/>
      <c r="B159" s="2" t="s">
        <v>485</v>
      </c>
      <c r="C159" s="2" t="s">
        <v>245</v>
      </c>
      <c r="D159" s="25" t="s">
        <v>484</v>
      </c>
      <c r="E159" s="95">
        <v>880255101131</v>
      </c>
      <c r="F159" s="39" t="s">
        <v>486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3.8">
      <c r="A160" s="23">
        <v>1</v>
      </c>
      <c r="B160" s="23" t="s">
        <v>487</v>
      </c>
      <c r="C160" s="23" t="s">
        <v>251</v>
      </c>
      <c r="D160" s="23" t="s">
        <v>484</v>
      </c>
      <c r="E160" s="109" t="s">
        <v>488</v>
      </c>
      <c r="F160" s="23" t="s">
        <v>489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3.8">
      <c r="A161" s="23">
        <v>2</v>
      </c>
      <c r="B161" s="23" t="s">
        <v>490</v>
      </c>
      <c r="C161" s="23" t="s">
        <v>251</v>
      </c>
      <c r="D161" s="23" t="s">
        <v>484</v>
      </c>
      <c r="E161" s="109">
        <v>1711152328</v>
      </c>
      <c r="F161" s="23" t="s">
        <v>491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3.8">
      <c r="A162" s="23">
        <v>3</v>
      </c>
      <c r="B162" s="23" t="s">
        <v>492</v>
      </c>
      <c r="C162" s="23" t="s">
        <v>251</v>
      </c>
      <c r="D162" s="23" t="s">
        <v>484</v>
      </c>
      <c r="E162" s="109">
        <v>1715014999</v>
      </c>
      <c r="F162" s="23" t="s">
        <v>493</v>
      </c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3.8">
      <c r="A163" s="23">
        <v>4</v>
      </c>
      <c r="B163" s="23" t="s">
        <v>494</v>
      </c>
      <c r="C163" s="23" t="s">
        <v>201</v>
      </c>
      <c r="D163" s="23" t="s">
        <v>484</v>
      </c>
      <c r="E163" s="109" t="s">
        <v>495</v>
      </c>
      <c r="F163" s="23" t="s">
        <v>493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3.8">
      <c r="A164" s="124" t="s">
        <v>496</v>
      </c>
      <c r="B164" s="125"/>
      <c r="C164" s="23"/>
      <c r="D164" s="23"/>
      <c r="E164" s="10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3.8">
      <c r="A165" s="23">
        <v>1</v>
      </c>
      <c r="B165" s="24" t="s">
        <v>497</v>
      </c>
      <c r="C165" s="24" t="s">
        <v>192</v>
      </c>
      <c r="D165" s="23" t="s">
        <v>496</v>
      </c>
      <c r="E165" s="111" t="s">
        <v>498</v>
      </c>
      <c r="F165" s="40" t="s">
        <v>499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3.8">
      <c r="A166" s="23">
        <v>2</v>
      </c>
      <c r="B166" s="24" t="s">
        <v>500</v>
      </c>
      <c r="C166" s="24" t="s">
        <v>195</v>
      </c>
      <c r="D166" s="23" t="s">
        <v>496</v>
      </c>
      <c r="E166" s="111">
        <v>1711464513</v>
      </c>
      <c r="F166" s="24" t="s">
        <v>501</v>
      </c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3.8">
      <c r="A167" s="23">
        <v>3</v>
      </c>
      <c r="B167" s="24" t="s">
        <v>502</v>
      </c>
      <c r="C167" s="24" t="s">
        <v>201</v>
      </c>
      <c r="D167" s="23" t="s">
        <v>496</v>
      </c>
      <c r="E167" s="111" t="s">
        <v>503</v>
      </c>
      <c r="F167" s="24" t="s">
        <v>504</v>
      </c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3.8">
      <c r="A168" s="124" t="s">
        <v>505</v>
      </c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pans="1:26" ht="13.8">
      <c r="A169" s="23">
        <v>1</v>
      </c>
      <c r="B169" s="24" t="s">
        <v>506</v>
      </c>
      <c r="C169" s="24" t="s">
        <v>192</v>
      </c>
      <c r="D169" s="24" t="s">
        <v>505</v>
      </c>
      <c r="E169" s="111">
        <v>223357199</v>
      </c>
      <c r="F169" s="24" t="s">
        <v>507</v>
      </c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3.8">
      <c r="A170" s="23">
        <v>4</v>
      </c>
      <c r="B170" s="24" t="s">
        <v>508</v>
      </c>
      <c r="C170" s="24" t="s">
        <v>195</v>
      </c>
      <c r="D170" s="24" t="s">
        <v>505</v>
      </c>
      <c r="E170" s="111">
        <v>1712133203</v>
      </c>
      <c r="F170" s="24" t="s">
        <v>509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3.8">
      <c r="A171" s="23">
        <v>2</v>
      </c>
      <c r="B171" s="24" t="s">
        <v>510</v>
      </c>
      <c r="C171" s="24" t="s">
        <v>201</v>
      </c>
      <c r="D171" s="24" t="s">
        <v>505</v>
      </c>
      <c r="E171" s="111">
        <v>1712542198</v>
      </c>
      <c r="F171" s="24" t="s">
        <v>511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3.8">
      <c r="A172" s="23">
        <v>3</v>
      </c>
      <c r="B172" s="24" t="s">
        <v>512</v>
      </c>
      <c r="C172" s="24" t="s">
        <v>201</v>
      </c>
      <c r="D172" s="24" t="s">
        <v>505</v>
      </c>
      <c r="E172" s="111">
        <v>1712838118</v>
      </c>
      <c r="F172" s="24" t="s">
        <v>513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3.8">
      <c r="A173" s="23">
        <v>5</v>
      </c>
      <c r="B173" s="24" t="s">
        <v>514</v>
      </c>
      <c r="C173" s="24" t="s">
        <v>201</v>
      </c>
      <c r="D173" s="24" t="s">
        <v>505</v>
      </c>
      <c r="E173" s="111">
        <v>1714448369</v>
      </c>
      <c r="F173" s="24" t="s">
        <v>515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3.8">
      <c r="A174" s="124" t="s">
        <v>516</v>
      </c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pans="1:26" ht="13.8">
      <c r="A175" s="24">
        <v>3</v>
      </c>
      <c r="B175" s="24" t="s">
        <v>517</v>
      </c>
      <c r="C175" s="24" t="s">
        <v>192</v>
      </c>
      <c r="D175" s="24" t="s">
        <v>516</v>
      </c>
      <c r="E175" s="111">
        <v>1886127060</v>
      </c>
      <c r="F175" s="24" t="s">
        <v>518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3.8">
      <c r="A176" s="24">
        <v>1</v>
      </c>
      <c r="B176" s="24" t="s">
        <v>519</v>
      </c>
      <c r="C176" s="24" t="s">
        <v>520</v>
      </c>
      <c r="D176" s="24" t="s">
        <v>516</v>
      </c>
      <c r="E176" s="111">
        <v>2223382122</v>
      </c>
      <c r="F176" s="24" t="s">
        <v>521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3.8">
      <c r="A177" s="24">
        <v>2</v>
      </c>
      <c r="B177" s="24" t="s">
        <v>522</v>
      </c>
      <c r="C177" s="24" t="s">
        <v>192</v>
      </c>
      <c r="D177" s="24" t="s">
        <v>516</v>
      </c>
      <c r="E177" s="111">
        <v>2233382952</v>
      </c>
      <c r="F177" s="24" t="s">
        <v>523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3.8">
      <c r="A178" s="124" t="s">
        <v>524</v>
      </c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pans="1:26" ht="13.8">
      <c r="A179" s="24">
        <v>1</v>
      </c>
      <c r="B179" s="24" t="s">
        <v>525</v>
      </c>
      <c r="C179" s="24" t="s">
        <v>192</v>
      </c>
      <c r="D179" s="24" t="s">
        <v>524</v>
      </c>
      <c r="E179" s="111">
        <v>1329702423</v>
      </c>
      <c r="F179" s="24" t="s">
        <v>526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3.8">
      <c r="A180" s="24">
        <v>2</v>
      </c>
      <c r="B180" s="24" t="s">
        <v>527</v>
      </c>
      <c r="C180" s="24" t="s">
        <v>195</v>
      </c>
      <c r="D180" s="24" t="s">
        <v>524</v>
      </c>
      <c r="E180" s="111" t="s">
        <v>528</v>
      </c>
      <c r="F180" s="24" t="s">
        <v>529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3.8">
      <c r="A181" s="24">
        <v>3</v>
      </c>
      <c r="B181" s="24" t="s">
        <v>530</v>
      </c>
      <c r="C181" s="24" t="s">
        <v>201</v>
      </c>
      <c r="D181" s="24" t="s">
        <v>524</v>
      </c>
      <c r="E181" s="111">
        <v>1817601417</v>
      </c>
      <c r="F181" s="24" t="s">
        <v>531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3.8">
      <c r="A182" s="24">
        <v>4</v>
      </c>
      <c r="B182" s="24" t="s">
        <v>532</v>
      </c>
      <c r="C182" s="24" t="s">
        <v>201</v>
      </c>
      <c r="D182" s="24" t="s">
        <v>524</v>
      </c>
      <c r="E182" s="111">
        <v>1715432238</v>
      </c>
      <c r="F182" s="24" t="s">
        <v>533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3.8">
      <c r="A183" s="41" t="s">
        <v>534</v>
      </c>
      <c r="B183" s="41"/>
      <c r="C183" s="24"/>
      <c r="D183" s="24"/>
      <c r="E183" s="111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3.8">
      <c r="A184" s="23">
        <v>1</v>
      </c>
      <c r="B184" s="24" t="s">
        <v>535</v>
      </c>
      <c r="C184" s="24" t="s">
        <v>192</v>
      </c>
      <c r="D184" s="24" t="s">
        <v>536</v>
      </c>
      <c r="E184" s="111">
        <v>1321224800</v>
      </c>
      <c r="F184" s="24" t="s">
        <v>537</v>
      </c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3.8">
      <c r="A185" s="23">
        <v>2</v>
      </c>
      <c r="B185" s="24" t="s">
        <v>538</v>
      </c>
      <c r="C185" s="24" t="s">
        <v>195</v>
      </c>
      <c r="D185" s="24" t="s">
        <v>536</v>
      </c>
      <c r="E185" s="111">
        <v>1552390169</v>
      </c>
      <c r="F185" s="24" t="s">
        <v>539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3.8">
      <c r="A186" s="23">
        <v>3</v>
      </c>
      <c r="B186" s="24" t="s">
        <v>540</v>
      </c>
      <c r="C186" s="24" t="s">
        <v>201</v>
      </c>
      <c r="D186" s="24" t="s">
        <v>536</v>
      </c>
      <c r="E186" s="111">
        <v>1682169834</v>
      </c>
      <c r="F186" s="24" t="s">
        <v>541</v>
      </c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3.8">
      <c r="A187" s="126" t="s">
        <v>542</v>
      </c>
      <c r="B187" s="125"/>
      <c r="C187" s="125"/>
      <c r="D187" s="125"/>
      <c r="E187" s="125"/>
      <c r="F187" s="125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3.8">
      <c r="A188" s="23">
        <v>1</v>
      </c>
      <c r="B188" s="2" t="s">
        <v>543</v>
      </c>
      <c r="C188" s="2" t="s">
        <v>192</v>
      </c>
      <c r="D188" s="2" t="s">
        <v>542</v>
      </c>
      <c r="E188" s="95">
        <v>1844002277</v>
      </c>
      <c r="F188" s="42" t="s">
        <v>544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3.8">
      <c r="A189" s="23">
        <v>2</v>
      </c>
      <c r="B189" s="2" t="s">
        <v>545</v>
      </c>
      <c r="C189" s="2" t="s">
        <v>201</v>
      </c>
      <c r="D189" s="2" t="s">
        <v>542</v>
      </c>
      <c r="E189" s="95" t="s">
        <v>546</v>
      </c>
      <c r="F189" s="2" t="s">
        <v>547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3.8">
      <c r="A190" s="23">
        <v>3</v>
      </c>
      <c r="B190" s="2" t="s">
        <v>548</v>
      </c>
      <c r="C190" s="2" t="s">
        <v>201</v>
      </c>
      <c r="D190" s="2" t="s">
        <v>542</v>
      </c>
      <c r="E190" s="95">
        <v>9514632</v>
      </c>
      <c r="F190" s="2" t="s">
        <v>549</v>
      </c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3.8">
      <c r="A191" s="23"/>
      <c r="B191" s="2" t="s">
        <v>550</v>
      </c>
      <c r="C191" s="2" t="s">
        <v>309</v>
      </c>
      <c r="D191" s="2" t="s">
        <v>542</v>
      </c>
      <c r="E191" s="95">
        <v>1712647629</v>
      </c>
      <c r="F191" s="42" t="s">
        <v>551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3.8">
      <c r="A192" s="124" t="s">
        <v>552</v>
      </c>
      <c r="B192" s="125"/>
      <c r="C192" s="125"/>
      <c r="D192" s="125"/>
      <c r="E192" s="125"/>
      <c r="F192" s="125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3.8">
      <c r="A193" s="23"/>
      <c r="B193" s="2" t="s">
        <v>553</v>
      </c>
      <c r="C193" s="2" t="s">
        <v>554</v>
      </c>
      <c r="D193" s="25"/>
      <c r="E193" s="95" t="s">
        <v>555</v>
      </c>
      <c r="F193" s="2" t="s">
        <v>556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3.8">
      <c r="A194" s="23"/>
      <c r="B194" s="2" t="s">
        <v>557</v>
      </c>
      <c r="C194" s="2" t="s">
        <v>558</v>
      </c>
      <c r="D194" s="25"/>
      <c r="E194" s="95" t="s">
        <v>559</v>
      </c>
      <c r="F194" s="2" t="s">
        <v>560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3.8">
      <c r="A195" s="23"/>
      <c r="B195" s="2" t="s">
        <v>561</v>
      </c>
      <c r="C195" s="2" t="s">
        <v>562</v>
      </c>
      <c r="D195" s="25"/>
      <c r="E195" s="95" t="s">
        <v>563</v>
      </c>
      <c r="F195" s="2" t="s">
        <v>564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3.8">
      <c r="A196" s="124" t="s">
        <v>565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pans="1:26" ht="13.8">
      <c r="A197" s="23">
        <v>1</v>
      </c>
      <c r="B197" s="24" t="s">
        <v>566</v>
      </c>
      <c r="C197" s="24" t="s">
        <v>195</v>
      </c>
      <c r="D197" s="23" t="s">
        <v>565</v>
      </c>
      <c r="E197" s="111">
        <v>9512229</v>
      </c>
      <c r="F197" s="40" t="s">
        <v>567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3.8">
      <c r="A198" s="23">
        <v>3</v>
      </c>
      <c r="B198" s="24" t="s">
        <v>566</v>
      </c>
      <c r="C198" s="24" t="s">
        <v>195</v>
      </c>
      <c r="D198" s="23" t="s">
        <v>565</v>
      </c>
      <c r="E198" s="111">
        <v>1700764716</v>
      </c>
      <c r="F198" s="40" t="s">
        <v>568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3.8">
      <c r="A199" s="23">
        <v>2</v>
      </c>
      <c r="B199" s="24" t="s">
        <v>569</v>
      </c>
      <c r="C199" s="24" t="s">
        <v>201</v>
      </c>
      <c r="D199" s="23" t="s">
        <v>565</v>
      </c>
      <c r="E199" s="111" t="s">
        <v>570</v>
      </c>
      <c r="F199" s="38" t="s">
        <v>571</v>
      </c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3.8">
      <c r="A200" s="124" t="s">
        <v>572</v>
      </c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pans="1:26" ht="13.8">
      <c r="A201" s="23">
        <v>1</v>
      </c>
      <c r="B201" s="24" t="s">
        <v>573</v>
      </c>
      <c r="C201" s="24" t="s">
        <v>192</v>
      </c>
      <c r="D201" s="23" t="s">
        <v>572</v>
      </c>
      <c r="E201" s="111" t="s">
        <v>574</v>
      </c>
      <c r="F201" s="37" t="s">
        <v>575</v>
      </c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3.8">
      <c r="A202" s="23">
        <v>2</v>
      </c>
      <c r="B202" s="24" t="s">
        <v>576</v>
      </c>
      <c r="C202" s="24" t="s">
        <v>195</v>
      </c>
      <c r="D202" s="23" t="s">
        <v>572</v>
      </c>
      <c r="E202" s="111">
        <v>1715498898</v>
      </c>
      <c r="F202" s="37" t="s">
        <v>577</v>
      </c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3.8">
      <c r="A203" s="23">
        <v>3</v>
      </c>
      <c r="B203" s="24" t="s">
        <v>578</v>
      </c>
      <c r="C203" s="24" t="s">
        <v>201</v>
      </c>
      <c r="D203" s="23" t="s">
        <v>572</v>
      </c>
      <c r="E203" s="111">
        <v>1715961063</v>
      </c>
      <c r="F203" s="37" t="s">
        <v>579</v>
      </c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3.8">
      <c r="A204" s="23">
        <v>4</v>
      </c>
      <c r="B204" s="24" t="s">
        <v>580</v>
      </c>
      <c r="C204" s="24" t="s">
        <v>201</v>
      </c>
      <c r="D204" s="23" t="s">
        <v>572</v>
      </c>
      <c r="E204" s="111">
        <v>1553495956</v>
      </c>
      <c r="F204" s="37" t="s">
        <v>581</v>
      </c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3.8">
      <c r="A205" s="124" t="s">
        <v>582</v>
      </c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pans="1:26" ht="13.8">
      <c r="A206" s="23">
        <v>1</v>
      </c>
      <c r="B206" s="24" t="s">
        <v>583</v>
      </c>
      <c r="C206" s="24" t="s">
        <v>192</v>
      </c>
      <c r="D206" s="24" t="s">
        <v>582</v>
      </c>
      <c r="E206" s="111">
        <v>255100433</v>
      </c>
      <c r="F206" s="24" t="s">
        <v>584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3.8">
      <c r="A207" s="23">
        <v>2</v>
      </c>
      <c r="B207" s="2" t="s">
        <v>585</v>
      </c>
      <c r="C207" s="2" t="s">
        <v>195</v>
      </c>
      <c r="D207" s="2" t="s">
        <v>582</v>
      </c>
      <c r="E207" s="95">
        <v>1711850972</v>
      </c>
      <c r="F207" s="2" t="s">
        <v>586</v>
      </c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3.8">
      <c r="A208" s="23">
        <v>3</v>
      </c>
      <c r="B208" s="2" t="s">
        <v>587</v>
      </c>
      <c r="C208" s="2" t="s">
        <v>293</v>
      </c>
      <c r="D208" s="2" t="s">
        <v>582</v>
      </c>
      <c r="E208" s="95">
        <v>1913144590</v>
      </c>
      <c r="F208" s="2" t="s">
        <v>588</v>
      </c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3.8">
      <c r="A209" s="23">
        <v>4</v>
      </c>
      <c r="B209" s="39" t="s">
        <v>589</v>
      </c>
      <c r="C209" s="2" t="s">
        <v>212</v>
      </c>
      <c r="D209" s="2" t="s">
        <v>582</v>
      </c>
      <c r="E209" s="95">
        <v>1716026817</v>
      </c>
      <c r="F209" s="2" t="s">
        <v>590</v>
      </c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3.8">
      <c r="A210" s="124" t="s">
        <v>591</v>
      </c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pans="1:26" ht="13.8">
      <c r="A211" s="23">
        <v>1</v>
      </c>
      <c r="B211" s="23" t="s">
        <v>592</v>
      </c>
      <c r="C211" s="24" t="s">
        <v>192</v>
      </c>
      <c r="D211" s="23" t="s">
        <v>591</v>
      </c>
      <c r="E211" s="111">
        <v>1771969731</v>
      </c>
      <c r="F211" s="37" t="s">
        <v>593</v>
      </c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3.8">
      <c r="A212" s="23">
        <v>2</v>
      </c>
      <c r="B212" s="24" t="s">
        <v>594</v>
      </c>
      <c r="C212" s="24" t="s">
        <v>195</v>
      </c>
      <c r="D212" s="23" t="s">
        <v>591</v>
      </c>
      <c r="E212" s="111">
        <v>1712196525</v>
      </c>
      <c r="F212" s="37" t="s">
        <v>595</v>
      </c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3.8">
      <c r="A213" s="23">
        <v>3</v>
      </c>
      <c r="B213" s="24" t="s">
        <v>596</v>
      </c>
      <c r="C213" s="24" t="s">
        <v>212</v>
      </c>
      <c r="D213" s="23" t="s">
        <v>591</v>
      </c>
      <c r="E213" s="111">
        <v>1937391910</v>
      </c>
      <c r="F213" s="37" t="s">
        <v>597</v>
      </c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3.8">
      <c r="A214" s="23">
        <v>4</v>
      </c>
      <c r="B214" s="24" t="s">
        <v>598</v>
      </c>
      <c r="C214" s="24" t="s">
        <v>212</v>
      </c>
      <c r="D214" s="23" t="s">
        <v>591</v>
      </c>
      <c r="E214" s="111">
        <v>1726186872</v>
      </c>
      <c r="F214" s="37" t="s">
        <v>599</v>
      </c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3.8">
      <c r="A215" s="23">
        <v>5</v>
      </c>
      <c r="B215" s="24" t="s">
        <v>600</v>
      </c>
      <c r="C215" s="24" t="s">
        <v>601</v>
      </c>
      <c r="D215" s="23" t="s">
        <v>591</v>
      </c>
      <c r="E215" s="111">
        <v>1936822997</v>
      </c>
      <c r="F215" s="24" t="s">
        <v>602</v>
      </c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3.8">
      <c r="A216" s="124" t="s">
        <v>603</v>
      </c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pans="1:26" ht="13.8">
      <c r="A217" s="23">
        <v>1</v>
      </c>
      <c r="B217" s="24" t="s">
        <v>604</v>
      </c>
      <c r="C217" s="24" t="s">
        <v>605</v>
      </c>
      <c r="D217" s="24" t="s">
        <v>603</v>
      </c>
      <c r="E217" s="111">
        <v>2223390687</v>
      </c>
      <c r="F217" s="37" t="s">
        <v>606</v>
      </c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3.8">
      <c r="A218" s="23">
        <v>4</v>
      </c>
      <c r="B218" s="24" t="s">
        <v>607</v>
      </c>
      <c r="C218" s="24" t="s">
        <v>195</v>
      </c>
      <c r="D218" s="24" t="s">
        <v>603</v>
      </c>
      <c r="E218" s="111">
        <v>1712019265</v>
      </c>
      <c r="F218" s="37" t="s">
        <v>608</v>
      </c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3.8">
      <c r="A219" s="23">
        <v>2</v>
      </c>
      <c r="B219" s="24" t="s">
        <v>609</v>
      </c>
      <c r="C219" s="24" t="s">
        <v>212</v>
      </c>
      <c r="D219" s="24" t="s">
        <v>603</v>
      </c>
      <c r="E219" s="111">
        <v>1319516316</v>
      </c>
      <c r="F219" s="37" t="s">
        <v>610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3.8">
      <c r="A220" s="23">
        <v>3</v>
      </c>
      <c r="B220" s="24" t="s">
        <v>611</v>
      </c>
      <c r="C220" s="24" t="s">
        <v>212</v>
      </c>
      <c r="D220" s="24" t="s">
        <v>603</v>
      </c>
      <c r="E220" s="111">
        <v>1552451259</v>
      </c>
      <c r="F220" s="37" t="s">
        <v>612</v>
      </c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3.8">
      <c r="A221" s="23">
        <v>5</v>
      </c>
      <c r="B221" s="24" t="s">
        <v>613</v>
      </c>
      <c r="C221" s="24" t="s">
        <v>212</v>
      </c>
      <c r="D221" s="24" t="s">
        <v>603</v>
      </c>
      <c r="E221" s="111">
        <v>1741182100</v>
      </c>
      <c r="F221" s="37" t="s">
        <v>614</v>
      </c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3.8">
      <c r="A222" s="23">
        <v>6</v>
      </c>
      <c r="B222" s="24" t="s">
        <v>615</v>
      </c>
      <c r="C222" s="24" t="s">
        <v>212</v>
      </c>
      <c r="D222" s="24" t="s">
        <v>603</v>
      </c>
      <c r="E222" s="111">
        <v>1552394974</v>
      </c>
      <c r="F222" s="37" t="s">
        <v>616</v>
      </c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3.8">
      <c r="A223" s="124" t="s">
        <v>617</v>
      </c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pans="1:26" ht="13.8">
      <c r="A224" s="23">
        <v>1</v>
      </c>
      <c r="B224" s="24" t="s">
        <v>618</v>
      </c>
      <c r="C224" s="24" t="s">
        <v>192</v>
      </c>
      <c r="D224" s="23" t="s">
        <v>617</v>
      </c>
      <c r="E224" s="111">
        <v>2223385835</v>
      </c>
      <c r="F224" s="37" t="s">
        <v>619</v>
      </c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3.8">
      <c r="A225" s="23">
        <v>2</v>
      </c>
      <c r="B225" s="24" t="s">
        <v>620</v>
      </c>
      <c r="C225" s="24" t="s">
        <v>195</v>
      </c>
      <c r="D225" s="23" t="s">
        <v>617</v>
      </c>
      <c r="E225" s="111">
        <v>1712547125</v>
      </c>
      <c r="F225" s="37" t="s">
        <v>621</v>
      </c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3.8">
      <c r="A226" s="23">
        <v>3</v>
      </c>
      <c r="B226" s="24" t="s">
        <v>622</v>
      </c>
      <c r="C226" s="24" t="s">
        <v>212</v>
      </c>
      <c r="D226" s="23" t="s">
        <v>617</v>
      </c>
      <c r="E226" s="111">
        <v>1716442348</v>
      </c>
      <c r="F226" s="37" t="s">
        <v>623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3.8">
      <c r="A227" s="23">
        <v>4</v>
      </c>
      <c r="B227" s="24" t="s">
        <v>624</v>
      </c>
      <c r="C227" s="24" t="s">
        <v>212</v>
      </c>
      <c r="D227" s="23" t="s">
        <v>617</v>
      </c>
      <c r="E227" s="111">
        <v>1771773055</v>
      </c>
      <c r="F227" s="37" t="s">
        <v>625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3.8">
      <c r="A228" s="23">
        <v>5</v>
      </c>
      <c r="B228" s="24" t="s">
        <v>626</v>
      </c>
      <c r="C228" s="24" t="s">
        <v>212</v>
      </c>
      <c r="D228" s="23" t="s">
        <v>617</v>
      </c>
      <c r="E228" s="111">
        <v>1716685646</v>
      </c>
      <c r="F228" s="37" t="s">
        <v>627</v>
      </c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3.8">
      <c r="A229" s="23"/>
      <c r="B229" s="2" t="s">
        <v>628</v>
      </c>
      <c r="C229" s="2" t="s">
        <v>629</v>
      </c>
      <c r="D229" s="25" t="s">
        <v>617</v>
      </c>
      <c r="E229" s="95">
        <v>1711456005</v>
      </c>
      <c r="F229" s="2" t="s">
        <v>630</v>
      </c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3.8">
      <c r="A230" s="124" t="s">
        <v>631</v>
      </c>
      <c r="B230" s="125"/>
      <c r="C230" s="23"/>
      <c r="D230" s="23"/>
      <c r="E230" s="10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3.8">
      <c r="A231" s="23">
        <v>1</v>
      </c>
      <c r="B231" s="24" t="s">
        <v>632</v>
      </c>
      <c r="C231" s="24" t="s">
        <v>192</v>
      </c>
      <c r="D231" s="23" t="s">
        <v>633</v>
      </c>
      <c r="E231" s="111">
        <v>29514366</v>
      </c>
      <c r="F231" s="37" t="s">
        <v>634</v>
      </c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3.8">
      <c r="A232" s="23">
        <v>2</v>
      </c>
      <c r="B232" s="24" t="s">
        <v>635</v>
      </c>
      <c r="C232" s="24" t="s">
        <v>195</v>
      </c>
      <c r="D232" s="23" t="s">
        <v>633</v>
      </c>
      <c r="E232" s="111">
        <v>1716668662</v>
      </c>
      <c r="F232" s="37" t="s">
        <v>636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3.8">
      <c r="A233" s="23">
        <v>3</v>
      </c>
      <c r="B233" s="24" t="s">
        <v>637</v>
      </c>
      <c r="C233" s="24" t="s">
        <v>195</v>
      </c>
      <c r="D233" s="23" t="s">
        <v>633</v>
      </c>
      <c r="E233" s="111">
        <v>1712167849</v>
      </c>
      <c r="F233" s="37" t="s">
        <v>638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3.8">
      <c r="A234" s="23">
        <v>4</v>
      </c>
      <c r="B234" s="24" t="s">
        <v>639</v>
      </c>
      <c r="C234" s="24" t="s">
        <v>212</v>
      </c>
      <c r="D234" s="23" t="s">
        <v>633</v>
      </c>
      <c r="E234" s="111">
        <v>1715017316</v>
      </c>
      <c r="F234" s="37" t="s">
        <v>640</v>
      </c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3.8">
      <c r="A235" s="23">
        <v>5</v>
      </c>
      <c r="B235" s="24" t="s">
        <v>641</v>
      </c>
      <c r="C235" s="24" t="s">
        <v>212</v>
      </c>
      <c r="D235" s="23" t="s">
        <v>633</v>
      </c>
      <c r="E235" s="111">
        <v>1712078313</v>
      </c>
      <c r="F235" s="37" t="s">
        <v>642</v>
      </c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3.8">
      <c r="A236" s="124" t="s">
        <v>643</v>
      </c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pans="1:26" ht="13.8">
      <c r="A237" s="23">
        <v>1</v>
      </c>
      <c r="B237" s="24" t="s">
        <v>644</v>
      </c>
      <c r="C237" s="24" t="s">
        <v>192</v>
      </c>
      <c r="D237" s="23"/>
      <c r="E237" s="111">
        <v>1819225594</v>
      </c>
      <c r="F237" s="37" t="s">
        <v>645</v>
      </c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3.8">
      <c r="A238" s="23">
        <v>2</v>
      </c>
      <c r="B238" s="24" t="s">
        <v>646</v>
      </c>
      <c r="C238" s="24" t="s">
        <v>647</v>
      </c>
      <c r="D238" s="24" t="s">
        <v>643</v>
      </c>
      <c r="E238" s="111">
        <v>1711572030</v>
      </c>
      <c r="F238" s="37" t="s">
        <v>648</v>
      </c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3.8">
      <c r="A239" s="23">
        <v>3</v>
      </c>
      <c r="B239" s="24" t="s">
        <v>649</v>
      </c>
      <c r="C239" s="24" t="s">
        <v>201</v>
      </c>
      <c r="D239" s="24" t="s">
        <v>643</v>
      </c>
      <c r="E239" s="111">
        <v>1833676777</v>
      </c>
      <c r="F239" s="37" t="s">
        <v>650</v>
      </c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3.8">
      <c r="A240" s="23">
        <v>4</v>
      </c>
      <c r="B240" s="24" t="s">
        <v>651</v>
      </c>
      <c r="C240" s="24" t="s">
        <v>652</v>
      </c>
      <c r="D240" s="24" t="s">
        <v>643</v>
      </c>
      <c r="E240" s="111">
        <v>1909466024</v>
      </c>
      <c r="F240" s="37" t="s">
        <v>653</v>
      </c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3.8">
      <c r="A241" s="23">
        <v>5</v>
      </c>
      <c r="B241" s="24" t="s">
        <v>654</v>
      </c>
      <c r="C241" s="24" t="s">
        <v>201</v>
      </c>
      <c r="D241" s="24" t="s">
        <v>643</v>
      </c>
      <c r="E241" s="111">
        <v>1550150685</v>
      </c>
      <c r="F241" s="37" t="s">
        <v>655</v>
      </c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3.8">
      <c r="A242" s="124" t="s">
        <v>656</v>
      </c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pans="1:26" ht="13.8">
      <c r="A243" s="23">
        <v>1</v>
      </c>
      <c r="B243" s="24" t="s">
        <v>657</v>
      </c>
      <c r="C243" s="24" t="s">
        <v>192</v>
      </c>
      <c r="D243" s="23" t="s">
        <v>656</v>
      </c>
      <c r="E243" s="111">
        <v>223356618</v>
      </c>
      <c r="F243" s="37" t="s">
        <v>658</v>
      </c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3.8">
      <c r="A244" s="23">
        <v>2</v>
      </c>
      <c r="B244" s="24" t="s">
        <v>659</v>
      </c>
      <c r="C244" s="24" t="s">
        <v>195</v>
      </c>
      <c r="D244" s="23" t="s">
        <v>656</v>
      </c>
      <c r="E244" s="111">
        <v>1517263780</v>
      </c>
      <c r="F244" s="37" t="s">
        <v>660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3.8">
      <c r="A245" s="23">
        <v>5</v>
      </c>
      <c r="B245" s="24" t="s">
        <v>661</v>
      </c>
      <c r="C245" s="24" t="s">
        <v>195</v>
      </c>
      <c r="D245" s="23" t="s">
        <v>656</v>
      </c>
      <c r="E245" s="111">
        <v>1711566961</v>
      </c>
      <c r="F245" s="37" t="s">
        <v>662</v>
      </c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3.8">
      <c r="A246" s="23">
        <v>3</v>
      </c>
      <c r="B246" s="24" t="s">
        <v>663</v>
      </c>
      <c r="C246" s="24" t="s">
        <v>201</v>
      </c>
      <c r="D246" s="23" t="s">
        <v>656</v>
      </c>
      <c r="E246" s="111">
        <v>1720542241</v>
      </c>
      <c r="F246" s="37" t="s">
        <v>664</v>
      </c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3.8">
      <c r="A247" s="23">
        <v>4</v>
      </c>
      <c r="B247" s="24" t="s">
        <v>665</v>
      </c>
      <c r="C247" s="24" t="s">
        <v>201</v>
      </c>
      <c r="D247" s="23" t="s">
        <v>656</v>
      </c>
      <c r="E247" s="111">
        <v>1950199657</v>
      </c>
      <c r="F247" s="37" t="s">
        <v>666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3.8">
      <c r="A248" s="25">
        <v>5</v>
      </c>
      <c r="B248" s="25" t="s">
        <v>667</v>
      </c>
      <c r="C248" s="25" t="s">
        <v>668</v>
      </c>
      <c r="D248" s="25" t="s">
        <v>449</v>
      </c>
      <c r="E248" s="110">
        <v>1712209703</v>
      </c>
      <c r="F248" s="2" t="s">
        <v>669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8">
      <c r="A249" s="25">
        <v>6</v>
      </c>
      <c r="B249" s="25" t="s">
        <v>670</v>
      </c>
      <c r="C249" s="25" t="s">
        <v>671</v>
      </c>
      <c r="D249" s="25" t="s">
        <v>449</v>
      </c>
      <c r="E249" s="110">
        <v>1712218037</v>
      </c>
      <c r="F249" s="2" t="s">
        <v>672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8">
      <c r="A250" s="124" t="s">
        <v>673</v>
      </c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pans="1:26" ht="13.8">
      <c r="A251" s="23">
        <v>1</v>
      </c>
      <c r="B251" s="24" t="s">
        <v>674</v>
      </c>
      <c r="C251" s="24" t="s">
        <v>192</v>
      </c>
      <c r="D251" s="23" t="s">
        <v>673</v>
      </c>
      <c r="E251" s="111">
        <v>255100877</v>
      </c>
      <c r="F251" s="23" t="s">
        <v>675</v>
      </c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3.8">
      <c r="A252" s="23">
        <v>2</v>
      </c>
      <c r="B252" s="23" t="s">
        <v>676</v>
      </c>
      <c r="C252" s="23" t="s">
        <v>195</v>
      </c>
      <c r="D252" s="23" t="s">
        <v>673</v>
      </c>
      <c r="E252" s="109">
        <v>1711110363</v>
      </c>
      <c r="F252" s="37" t="s">
        <v>677</v>
      </c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3.8">
      <c r="A253" s="25">
        <v>4</v>
      </c>
      <c r="B253" s="25" t="s">
        <v>678</v>
      </c>
      <c r="C253" s="25" t="s">
        <v>293</v>
      </c>
      <c r="D253" s="25" t="s">
        <v>673</v>
      </c>
      <c r="E253" s="110">
        <v>1718066725</v>
      </c>
      <c r="F253" s="2" t="s">
        <v>679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8">
      <c r="A254" s="23">
        <v>3</v>
      </c>
      <c r="B254" s="23" t="s">
        <v>680</v>
      </c>
      <c r="C254" s="23" t="s">
        <v>681</v>
      </c>
      <c r="D254" s="23" t="s">
        <v>673</v>
      </c>
      <c r="E254" s="111">
        <v>1921177554</v>
      </c>
      <c r="F254" s="38" t="s">
        <v>682</v>
      </c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3.8">
      <c r="A255" s="124" t="s">
        <v>683</v>
      </c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pans="1:26" ht="13.8">
      <c r="A256" s="23">
        <v>1</v>
      </c>
      <c r="B256" s="23" t="s">
        <v>684</v>
      </c>
      <c r="C256" s="24" t="s">
        <v>192</v>
      </c>
      <c r="D256" s="23" t="s">
        <v>683</v>
      </c>
      <c r="E256" s="111">
        <v>1550153688</v>
      </c>
      <c r="F256" s="23" t="s">
        <v>685</v>
      </c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3.8">
      <c r="A257" s="23">
        <v>2</v>
      </c>
      <c r="B257" s="23" t="s">
        <v>686</v>
      </c>
      <c r="C257" s="24" t="s">
        <v>195</v>
      </c>
      <c r="D257" s="23" t="s">
        <v>683</v>
      </c>
      <c r="E257" s="109">
        <v>1726955522</v>
      </c>
      <c r="F257" s="23" t="s">
        <v>687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3.8">
      <c r="A258" s="23">
        <v>3</v>
      </c>
      <c r="B258" s="23" t="s">
        <v>688</v>
      </c>
      <c r="C258" s="23" t="s">
        <v>221</v>
      </c>
      <c r="D258" s="23" t="s">
        <v>683</v>
      </c>
      <c r="E258" s="111">
        <v>1552455640</v>
      </c>
      <c r="F258" s="23" t="s">
        <v>689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3.8">
      <c r="A259" s="23">
        <v>4</v>
      </c>
      <c r="B259" s="38" t="s">
        <v>690</v>
      </c>
      <c r="C259" s="23" t="s">
        <v>691</v>
      </c>
      <c r="D259" s="23" t="s">
        <v>683</v>
      </c>
      <c r="E259" s="111">
        <v>1738211294</v>
      </c>
      <c r="F259" s="38" t="s">
        <v>692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3.8">
      <c r="A260" s="124" t="s">
        <v>693</v>
      </c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pans="1:26" ht="13.8">
      <c r="A261" s="23">
        <v>1</v>
      </c>
      <c r="B261" s="23" t="s">
        <v>506</v>
      </c>
      <c r="C261" s="23" t="s">
        <v>192</v>
      </c>
      <c r="D261" s="23" t="s">
        <v>693</v>
      </c>
      <c r="E261" s="111" t="s">
        <v>694</v>
      </c>
      <c r="F261" s="23" t="s">
        <v>507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3.8">
      <c r="A262" s="23">
        <v>2</v>
      </c>
      <c r="B262" s="23" t="s">
        <v>510</v>
      </c>
      <c r="C262" s="23" t="s">
        <v>695</v>
      </c>
      <c r="D262" s="23" t="s">
        <v>693</v>
      </c>
      <c r="E262" s="111">
        <v>1712542198</v>
      </c>
      <c r="F262" s="23" t="s">
        <v>511</v>
      </c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3.8">
      <c r="A263" s="23">
        <v>3</v>
      </c>
      <c r="B263" s="23" t="s">
        <v>696</v>
      </c>
      <c r="C263" s="23" t="s">
        <v>697</v>
      </c>
      <c r="D263" s="23" t="s">
        <v>693</v>
      </c>
      <c r="E263" s="111">
        <v>1717570536</v>
      </c>
      <c r="F263" s="38" t="s">
        <v>698</v>
      </c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3.8">
      <c r="A264" s="124" t="s">
        <v>699</v>
      </c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pans="1:26" ht="13.8">
      <c r="A265" s="23">
        <v>1</v>
      </c>
      <c r="B265" s="23" t="s">
        <v>700</v>
      </c>
      <c r="C265" s="23" t="s">
        <v>701</v>
      </c>
      <c r="D265" s="23" t="s">
        <v>311</v>
      </c>
      <c r="E265" s="111">
        <v>1777444333</v>
      </c>
      <c r="F265" s="38" t="s">
        <v>702</v>
      </c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3.8">
      <c r="A266" s="23">
        <v>2</v>
      </c>
      <c r="B266" s="23" t="s">
        <v>703</v>
      </c>
      <c r="C266" s="23" t="s">
        <v>704</v>
      </c>
      <c r="D266" s="23" t="s">
        <v>311</v>
      </c>
      <c r="E266" s="111">
        <v>1727750168</v>
      </c>
      <c r="F266" s="23" t="s">
        <v>705</v>
      </c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3.8">
      <c r="A267" s="124" t="s">
        <v>706</v>
      </c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pans="1:26" ht="13.8">
      <c r="A268" s="23">
        <v>1</v>
      </c>
      <c r="B268" s="23" t="s">
        <v>707</v>
      </c>
      <c r="C268" s="23" t="s">
        <v>192</v>
      </c>
      <c r="D268" s="23" t="s">
        <v>706</v>
      </c>
      <c r="E268" s="115">
        <v>1799988999</v>
      </c>
      <c r="F268" s="23" t="s">
        <v>708</v>
      </c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3.8">
      <c r="A269" s="23">
        <v>2</v>
      </c>
      <c r="B269" s="23" t="s">
        <v>709</v>
      </c>
      <c r="C269" s="23" t="s">
        <v>201</v>
      </c>
      <c r="D269" s="23" t="s">
        <v>706</v>
      </c>
      <c r="E269" s="111">
        <v>1550155017</v>
      </c>
      <c r="F269" s="23" t="s">
        <v>710</v>
      </c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3.8">
      <c r="A270" s="23">
        <v>3</v>
      </c>
      <c r="B270" s="23" t="s">
        <v>711</v>
      </c>
      <c r="C270" s="23" t="s">
        <v>712</v>
      </c>
      <c r="D270" s="23" t="s">
        <v>706</v>
      </c>
      <c r="E270" s="111">
        <v>1712785465</v>
      </c>
      <c r="F270" s="23" t="s">
        <v>713</v>
      </c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3.8">
      <c r="A271" s="23">
        <v>4</v>
      </c>
      <c r="B271" s="23" t="s">
        <v>714</v>
      </c>
      <c r="C271" s="23" t="s">
        <v>691</v>
      </c>
      <c r="D271" s="23" t="s">
        <v>706</v>
      </c>
      <c r="E271" s="111">
        <v>1777178373</v>
      </c>
      <c r="F271" s="23" t="s">
        <v>715</v>
      </c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3.8">
      <c r="A272" s="124" t="s">
        <v>475</v>
      </c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pans="1:26" ht="13.8">
      <c r="A273" s="23">
        <v>1</v>
      </c>
      <c r="B273" s="24" t="s">
        <v>476</v>
      </c>
      <c r="C273" s="24" t="s">
        <v>192</v>
      </c>
      <c r="D273" s="24" t="s">
        <v>475</v>
      </c>
      <c r="E273" s="111">
        <v>55100465</v>
      </c>
      <c r="F273" s="37" t="s">
        <v>716</v>
      </c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3.8">
      <c r="A274" s="23">
        <v>2</v>
      </c>
      <c r="B274" s="24" t="s">
        <v>478</v>
      </c>
      <c r="C274" s="24" t="s">
        <v>195</v>
      </c>
      <c r="D274" s="24" t="s">
        <v>475</v>
      </c>
      <c r="E274" s="111">
        <v>1711151925</v>
      </c>
      <c r="F274" s="37" t="s">
        <v>717</v>
      </c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3.8">
      <c r="A275" s="23">
        <v>3</v>
      </c>
      <c r="B275" s="24" t="s">
        <v>480</v>
      </c>
      <c r="C275" s="24" t="s">
        <v>201</v>
      </c>
      <c r="D275" s="24" t="s">
        <v>475</v>
      </c>
      <c r="E275" s="111">
        <v>1552397996</v>
      </c>
      <c r="F275" s="37" t="s">
        <v>718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3.8">
      <c r="A276" s="23">
        <v>4</v>
      </c>
      <c r="B276" s="23" t="s">
        <v>719</v>
      </c>
      <c r="C276" s="23" t="s">
        <v>274</v>
      </c>
      <c r="D276" s="24" t="s">
        <v>475</v>
      </c>
      <c r="E276" s="111">
        <v>1715017462</v>
      </c>
      <c r="F276" s="23" t="s">
        <v>720</v>
      </c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3.8">
      <c r="A277" s="23">
        <v>5</v>
      </c>
      <c r="B277" s="23" t="s">
        <v>721</v>
      </c>
      <c r="C277" s="23" t="s">
        <v>722</v>
      </c>
      <c r="D277" s="24" t="s">
        <v>475</v>
      </c>
      <c r="E277" s="111">
        <v>1716275931</v>
      </c>
      <c r="F277" s="23" t="s">
        <v>723</v>
      </c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3.8">
      <c r="A278" s="131" t="s">
        <v>724</v>
      </c>
      <c r="B278" s="125"/>
      <c r="C278" s="125"/>
      <c r="D278" s="125"/>
      <c r="E278" s="125"/>
      <c r="F278" s="125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3.8">
      <c r="A279" s="23"/>
      <c r="B279" s="2" t="s">
        <v>725</v>
      </c>
      <c r="C279" s="2" t="s">
        <v>192</v>
      </c>
      <c r="D279" s="2" t="s">
        <v>726</v>
      </c>
      <c r="E279" s="95">
        <v>223354490</v>
      </c>
      <c r="F279" s="2" t="s">
        <v>727</v>
      </c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3.8">
      <c r="A280" s="23"/>
      <c r="B280" s="2" t="s">
        <v>728</v>
      </c>
      <c r="C280" s="2" t="s">
        <v>729</v>
      </c>
      <c r="D280" s="2" t="s">
        <v>726</v>
      </c>
      <c r="E280" s="95">
        <v>55100063</v>
      </c>
      <c r="F280" s="2" t="s">
        <v>730</v>
      </c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3.8">
      <c r="A281" s="23"/>
      <c r="B281" s="2" t="s">
        <v>731</v>
      </c>
      <c r="C281" s="2" t="s">
        <v>732</v>
      </c>
      <c r="D281" s="2" t="s">
        <v>726</v>
      </c>
      <c r="E281" s="95">
        <v>1790233290</v>
      </c>
      <c r="F281" s="2" t="s">
        <v>733</v>
      </c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3.8">
      <c r="A282" s="23"/>
      <c r="B282" s="2" t="s">
        <v>734</v>
      </c>
      <c r="C282" s="2" t="s">
        <v>735</v>
      </c>
      <c r="D282" s="2" t="s">
        <v>726</v>
      </c>
      <c r="E282" s="95">
        <v>1711262713</v>
      </c>
      <c r="F282" s="2" t="s">
        <v>736</v>
      </c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3.8">
      <c r="A283" s="126" t="s">
        <v>737</v>
      </c>
      <c r="B283" s="125"/>
      <c r="C283" s="125"/>
      <c r="D283" s="125"/>
      <c r="E283" s="125"/>
      <c r="F283" s="125"/>
      <c r="G283" s="125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3.8">
      <c r="A284" s="23"/>
      <c r="B284" s="2" t="s">
        <v>738</v>
      </c>
      <c r="C284" s="2" t="s">
        <v>245</v>
      </c>
      <c r="D284" s="24" t="s">
        <v>739</v>
      </c>
      <c r="E284" s="95">
        <v>41030444</v>
      </c>
      <c r="F284" s="2" t="s">
        <v>740</v>
      </c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3.8">
      <c r="A285" s="23"/>
      <c r="B285" s="2" t="s">
        <v>741</v>
      </c>
      <c r="C285" s="2" t="s">
        <v>195</v>
      </c>
      <c r="D285" s="24" t="s">
        <v>739</v>
      </c>
      <c r="E285" s="95">
        <v>41030224</v>
      </c>
      <c r="F285" s="39" t="s">
        <v>742</v>
      </c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3.8">
      <c r="A286" s="23"/>
      <c r="B286" s="2" t="s">
        <v>743</v>
      </c>
      <c r="C286" s="2" t="s">
        <v>293</v>
      </c>
      <c r="D286" s="24" t="s">
        <v>739</v>
      </c>
      <c r="E286" s="110">
        <v>1712086195</v>
      </c>
      <c r="F286" s="2" t="s">
        <v>744</v>
      </c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3.8">
      <c r="A287" s="23"/>
      <c r="B287" s="2" t="s">
        <v>745</v>
      </c>
      <c r="C287" s="2" t="s">
        <v>201</v>
      </c>
      <c r="D287" s="24" t="s">
        <v>739</v>
      </c>
      <c r="E287" s="95">
        <v>1776740992</v>
      </c>
      <c r="F287" s="2" t="s">
        <v>746</v>
      </c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3.8">
      <c r="A288" s="23"/>
      <c r="B288" s="23"/>
      <c r="C288" s="23"/>
      <c r="D288" s="23"/>
      <c r="E288" s="109"/>
      <c r="F288" s="23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3.8">
      <c r="A289" s="23"/>
      <c r="B289" s="23"/>
      <c r="C289" s="23"/>
      <c r="D289" s="23"/>
      <c r="E289" s="109"/>
      <c r="F289" s="23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3.8">
      <c r="A290" s="23"/>
      <c r="B290" s="23"/>
      <c r="C290" s="23"/>
      <c r="D290" s="23"/>
      <c r="E290" s="109"/>
      <c r="F290" s="23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3.8">
      <c r="A291" s="23"/>
      <c r="B291" s="23"/>
      <c r="C291" s="23"/>
      <c r="D291" s="23"/>
      <c r="E291" s="109"/>
      <c r="F291" s="23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3.8">
      <c r="A292" s="23"/>
      <c r="B292" s="23"/>
      <c r="C292" s="23"/>
      <c r="D292" s="23"/>
      <c r="E292" s="109"/>
      <c r="F292" s="23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3.8">
      <c r="A293" s="23"/>
      <c r="B293" s="23"/>
      <c r="C293" s="23"/>
      <c r="D293" s="23"/>
      <c r="E293" s="109"/>
      <c r="F293" s="23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3.8">
      <c r="A294" s="23"/>
      <c r="B294" s="23"/>
      <c r="C294" s="23"/>
      <c r="D294" s="23"/>
      <c r="E294" s="109"/>
      <c r="F294" s="23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3.2">
      <c r="A295" s="43"/>
      <c r="B295" s="43"/>
      <c r="C295" s="43"/>
      <c r="D295" s="44"/>
      <c r="E295" s="116"/>
      <c r="F295" s="43"/>
    </row>
    <row r="296" spans="1:26" ht="13.2">
      <c r="A296" s="43"/>
      <c r="B296" s="43"/>
      <c r="C296" s="43"/>
      <c r="D296" s="44"/>
      <c r="E296" s="116"/>
      <c r="F296" s="43"/>
    </row>
    <row r="297" spans="1:26" ht="13.2">
      <c r="A297" s="43"/>
      <c r="B297" s="43"/>
      <c r="C297" s="43"/>
      <c r="D297" s="44"/>
      <c r="E297" s="116"/>
      <c r="F297" s="43"/>
    </row>
    <row r="298" spans="1:26" ht="13.2">
      <c r="A298" s="43"/>
      <c r="B298" s="43"/>
      <c r="C298" s="43"/>
      <c r="D298" s="44"/>
      <c r="E298" s="116"/>
      <c r="F298" s="43"/>
    </row>
    <row r="299" spans="1:26" ht="13.2">
      <c r="A299" s="43"/>
      <c r="B299" s="43"/>
      <c r="C299" s="43"/>
      <c r="D299" s="44"/>
      <c r="E299" s="116"/>
      <c r="F299" s="43"/>
    </row>
    <row r="300" spans="1:26" ht="13.2">
      <c r="A300" s="43"/>
      <c r="B300" s="43"/>
      <c r="C300" s="43"/>
      <c r="D300" s="44"/>
      <c r="E300" s="116"/>
      <c r="F300" s="43"/>
    </row>
    <row r="301" spans="1:26" ht="13.2">
      <c r="A301" s="43"/>
      <c r="B301" s="43"/>
      <c r="C301" s="43"/>
      <c r="D301" s="44"/>
      <c r="E301" s="116"/>
      <c r="F301" s="43"/>
    </row>
    <row r="302" spans="1:26" ht="13.2">
      <c r="A302" s="43"/>
      <c r="B302" s="43"/>
      <c r="C302" s="43"/>
      <c r="D302" s="44"/>
      <c r="E302" s="116"/>
      <c r="F302" s="43"/>
    </row>
    <row r="303" spans="1:26" ht="13.2">
      <c r="A303" s="43"/>
      <c r="B303" s="43"/>
      <c r="C303" s="43"/>
      <c r="D303" s="44"/>
      <c r="E303" s="116"/>
      <c r="F303" s="43"/>
    </row>
    <row r="304" spans="1:26" ht="13.2">
      <c r="A304" s="43"/>
      <c r="B304" s="43"/>
      <c r="C304" s="43"/>
      <c r="D304" s="44"/>
      <c r="E304" s="116"/>
      <c r="F304" s="43"/>
    </row>
    <row r="305" spans="1:6" ht="13.2">
      <c r="A305" s="43"/>
      <c r="B305" s="43"/>
      <c r="C305" s="43"/>
      <c r="D305" s="44"/>
      <c r="E305" s="116"/>
      <c r="F305" s="43"/>
    </row>
    <row r="306" spans="1:6" ht="13.2">
      <c r="A306" s="43"/>
      <c r="B306" s="43"/>
      <c r="C306" s="43"/>
      <c r="D306" s="44"/>
      <c r="E306" s="116"/>
      <c r="F306" s="43"/>
    </row>
    <row r="307" spans="1:6" ht="13.2">
      <c r="A307" s="43"/>
      <c r="B307" s="43"/>
      <c r="C307" s="43"/>
      <c r="D307" s="44"/>
      <c r="E307" s="116"/>
      <c r="F307" s="43"/>
    </row>
    <row r="308" spans="1:6" ht="13.2">
      <c r="A308" s="43"/>
      <c r="B308" s="43"/>
      <c r="C308" s="43"/>
      <c r="D308" s="44"/>
      <c r="E308" s="116"/>
      <c r="F308" s="43"/>
    </row>
    <row r="309" spans="1:6" ht="13.2">
      <c r="A309" s="43"/>
      <c r="B309" s="43"/>
      <c r="C309" s="43"/>
      <c r="D309" s="44"/>
      <c r="E309" s="116"/>
      <c r="F309" s="43"/>
    </row>
    <row r="310" spans="1:6" ht="13.2">
      <c r="A310" s="43"/>
      <c r="B310" s="43"/>
      <c r="C310" s="43"/>
      <c r="D310" s="44"/>
      <c r="E310" s="116"/>
      <c r="F310" s="43"/>
    </row>
    <row r="311" spans="1:6" ht="13.2">
      <c r="A311" s="43"/>
      <c r="B311" s="43"/>
      <c r="C311" s="43"/>
      <c r="D311" s="44"/>
      <c r="E311" s="116"/>
      <c r="F311" s="43"/>
    </row>
    <row r="312" spans="1:6" ht="13.2">
      <c r="A312" s="43"/>
      <c r="B312" s="43"/>
      <c r="C312" s="43"/>
      <c r="D312" s="44"/>
      <c r="E312" s="116"/>
      <c r="F312" s="43"/>
    </row>
    <row r="313" spans="1:6" ht="13.2">
      <c r="A313" s="43"/>
      <c r="B313" s="43"/>
      <c r="C313" s="43"/>
      <c r="D313" s="44"/>
      <c r="E313" s="116"/>
      <c r="F313" s="43"/>
    </row>
    <row r="314" spans="1:6" ht="13.2">
      <c r="A314" s="43"/>
      <c r="B314" s="43"/>
      <c r="C314" s="43"/>
      <c r="D314" s="44"/>
      <c r="E314" s="116"/>
      <c r="F314" s="43"/>
    </row>
    <row r="315" spans="1:6" ht="13.2">
      <c r="A315" s="43"/>
      <c r="B315" s="43"/>
      <c r="C315" s="43"/>
      <c r="D315" s="44"/>
      <c r="E315" s="116"/>
      <c r="F315" s="43"/>
    </row>
    <row r="316" spans="1:6" ht="13.2">
      <c r="A316" s="43"/>
      <c r="B316" s="43"/>
      <c r="C316" s="43"/>
      <c r="D316" s="44"/>
      <c r="E316" s="116"/>
      <c r="F316" s="43"/>
    </row>
    <row r="317" spans="1:6" ht="13.2">
      <c r="A317" s="43"/>
      <c r="B317" s="43"/>
      <c r="C317" s="43"/>
      <c r="D317" s="44"/>
      <c r="E317" s="116"/>
      <c r="F317" s="43"/>
    </row>
    <row r="318" spans="1:6" ht="13.2">
      <c r="A318" s="43"/>
      <c r="B318" s="43"/>
      <c r="C318" s="43"/>
      <c r="D318" s="44"/>
      <c r="E318" s="116"/>
      <c r="F318" s="43"/>
    </row>
    <row r="319" spans="1:6" ht="13.2">
      <c r="A319" s="43"/>
      <c r="B319" s="43"/>
      <c r="C319" s="43"/>
      <c r="D319" s="44"/>
      <c r="E319" s="116"/>
      <c r="F319" s="43"/>
    </row>
    <row r="320" spans="1:6" ht="13.2">
      <c r="A320" s="43"/>
      <c r="B320" s="43"/>
      <c r="C320" s="43"/>
      <c r="D320" s="44"/>
      <c r="E320" s="116"/>
      <c r="F320" s="43"/>
    </row>
    <row r="321" spans="1:6" ht="13.2">
      <c r="A321" s="43"/>
      <c r="B321" s="43"/>
      <c r="C321" s="43"/>
      <c r="D321" s="44"/>
      <c r="E321" s="116"/>
      <c r="F321" s="43"/>
    </row>
    <row r="322" spans="1:6" ht="13.2">
      <c r="A322" s="43"/>
      <c r="B322" s="43"/>
      <c r="C322" s="43"/>
      <c r="D322" s="44"/>
      <c r="E322" s="116"/>
      <c r="F322" s="43"/>
    </row>
    <row r="323" spans="1:6" ht="13.2">
      <c r="A323" s="43"/>
      <c r="B323" s="43"/>
      <c r="C323" s="43"/>
      <c r="D323" s="44"/>
      <c r="E323" s="116"/>
      <c r="F323" s="43"/>
    </row>
    <row r="324" spans="1:6" ht="13.2">
      <c r="A324" s="43"/>
      <c r="B324" s="43"/>
      <c r="C324" s="43"/>
      <c r="D324" s="44"/>
      <c r="E324" s="116"/>
      <c r="F324" s="43"/>
    </row>
    <row r="325" spans="1:6" ht="13.2">
      <c r="A325" s="43"/>
      <c r="B325" s="43"/>
      <c r="C325" s="43"/>
      <c r="D325" s="44"/>
      <c r="E325" s="116"/>
      <c r="F325" s="43"/>
    </row>
    <row r="326" spans="1:6" ht="13.2">
      <c r="A326" s="43"/>
      <c r="B326" s="43"/>
      <c r="C326" s="43"/>
      <c r="D326" s="44"/>
      <c r="E326" s="116"/>
      <c r="F326" s="43"/>
    </row>
    <row r="327" spans="1:6" ht="13.2">
      <c r="A327" s="43"/>
      <c r="B327" s="43"/>
      <c r="C327" s="43"/>
      <c r="D327" s="44"/>
      <c r="E327" s="116"/>
      <c r="F327" s="43"/>
    </row>
    <row r="328" spans="1:6" ht="13.2">
      <c r="A328" s="43"/>
      <c r="B328" s="43"/>
      <c r="C328" s="43"/>
      <c r="D328" s="44"/>
      <c r="E328" s="116"/>
      <c r="F328" s="43"/>
    </row>
    <row r="329" spans="1:6" ht="13.2">
      <c r="A329" s="43"/>
      <c r="B329" s="43"/>
      <c r="C329" s="43"/>
      <c r="D329" s="44"/>
      <c r="E329" s="116"/>
      <c r="F329" s="43"/>
    </row>
    <row r="330" spans="1:6" ht="13.2">
      <c r="A330" s="43"/>
      <c r="B330" s="43"/>
      <c r="C330" s="43"/>
      <c r="D330" s="44"/>
      <c r="E330" s="116"/>
      <c r="F330" s="43"/>
    </row>
    <row r="331" spans="1:6" ht="13.2">
      <c r="A331" s="43"/>
      <c r="B331" s="43"/>
      <c r="C331" s="43"/>
      <c r="D331" s="44"/>
      <c r="E331" s="116"/>
      <c r="F331" s="43"/>
    </row>
    <row r="332" spans="1:6" ht="13.2">
      <c r="A332" s="43"/>
      <c r="B332" s="43"/>
      <c r="C332" s="43"/>
      <c r="D332" s="44"/>
      <c r="E332" s="116"/>
      <c r="F332" s="43"/>
    </row>
    <row r="333" spans="1:6" ht="13.2">
      <c r="A333" s="43"/>
      <c r="B333" s="43"/>
      <c r="C333" s="43"/>
      <c r="D333" s="44"/>
      <c r="E333" s="116"/>
      <c r="F333" s="43"/>
    </row>
    <row r="334" spans="1:6" ht="13.2">
      <c r="A334" s="43"/>
      <c r="B334" s="43"/>
      <c r="C334" s="43"/>
      <c r="D334" s="44"/>
      <c r="E334" s="116"/>
      <c r="F334" s="43"/>
    </row>
    <row r="335" spans="1:6" ht="13.2">
      <c r="A335" s="43"/>
      <c r="B335" s="43"/>
      <c r="C335" s="43"/>
      <c r="D335" s="44"/>
      <c r="E335" s="116"/>
      <c r="F335" s="43"/>
    </row>
    <row r="336" spans="1:6" ht="13.2">
      <c r="A336" s="43"/>
      <c r="B336" s="43"/>
      <c r="C336" s="43"/>
      <c r="D336" s="44"/>
      <c r="E336" s="116"/>
      <c r="F336" s="43"/>
    </row>
    <row r="337" spans="1:6" ht="13.2">
      <c r="A337" s="43"/>
      <c r="B337" s="43"/>
      <c r="C337" s="43"/>
      <c r="D337" s="44"/>
      <c r="E337" s="116"/>
      <c r="F337" s="43"/>
    </row>
    <row r="338" spans="1:6" ht="13.2">
      <c r="A338" s="43"/>
      <c r="B338" s="43"/>
      <c r="C338" s="43"/>
      <c r="D338" s="44"/>
      <c r="E338" s="116"/>
      <c r="F338" s="43"/>
    </row>
    <row r="339" spans="1:6" ht="13.2">
      <c r="A339" s="43"/>
      <c r="B339" s="43"/>
      <c r="C339" s="43"/>
      <c r="D339" s="44"/>
      <c r="E339" s="116"/>
      <c r="F339" s="43"/>
    </row>
    <row r="340" spans="1:6" ht="13.2">
      <c r="A340" s="43"/>
      <c r="B340" s="43"/>
      <c r="C340" s="43"/>
      <c r="D340" s="44"/>
      <c r="E340" s="116"/>
      <c r="F340" s="43"/>
    </row>
    <row r="341" spans="1:6" ht="13.2">
      <c r="A341" s="43"/>
      <c r="B341" s="43"/>
      <c r="C341" s="43"/>
      <c r="D341" s="44"/>
      <c r="E341" s="116"/>
      <c r="F341" s="43"/>
    </row>
    <row r="342" spans="1:6" ht="13.2">
      <c r="A342" s="43"/>
      <c r="B342" s="43"/>
      <c r="C342" s="43"/>
      <c r="D342" s="44"/>
      <c r="E342" s="116"/>
      <c r="F342" s="43"/>
    </row>
    <row r="343" spans="1:6" ht="13.2">
      <c r="A343" s="43"/>
      <c r="B343" s="43"/>
      <c r="C343" s="43"/>
      <c r="D343" s="44"/>
      <c r="E343" s="116"/>
      <c r="F343" s="43"/>
    </row>
    <row r="344" spans="1:6" ht="13.2">
      <c r="A344" s="43"/>
      <c r="B344" s="43"/>
      <c r="C344" s="43"/>
      <c r="D344" s="44"/>
      <c r="E344" s="116"/>
      <c r="F344" s="43"/>
    </row>
    <row r="345" spans="1:6" ht="13.2">
      <c r="A345" s="43"/>
      <c r="B345" s="43"/>
      <c r="C345" s="43"/>
      <c r="D345" s="44"/>
      <c r="E345" s="116"/>
      <c r="F345" s="43"/>
    </row>
    <row r="346" spans="1:6" ht="13.2">
      <c r="A346" s="43"/>
      <c r="B346" s="43"/>
      <c r="C346" s="43"/>
      <c r="D346" s="44"/>
      <c r="E346" s="116"/>
      <c r="F346" s="43"/>
    </row>
    <row r="347" spans="1:6" ht="13.2">
      <c r="A347" s="43"/>
      <c r="B347" s="43"/>
      <c r="C347" s="43"/>
      <c r="D347" s="44"/>
      <c r="E347" s="116"/>
      <c r="F347" s="43"/>
    </row>
    <row r="348" spans="1:6" ht="13.2">
      <c r="A348" s="43"/>
      <c r="B348" s="43"/>
      <c r="C348" s="43"/>
      <c r="D348" s="44"/>
      <c r="E348" s="116"/>
      <c r="F348" s="43"/>
    </row>
    <row r="349" spans="1:6" ht="13.2">
      <c r="A349" s="43"/>
      <c r="B349" s="43"/>
      <c r="C349" s="43"/>
      <c r="D349" s="44"/>
      <c r="E349" s="116"/>
      <c r="F349" s="43"/>
    </row>
    <row r="350" spans="1:6" ht="13.2">
      <c r="A350" s="43"/>
      <c r="B350" s="43"/>
      <c r="C350" s="43"/>
      <c r="D350" s="44"/>
      <c r="E350" s="116"/>
      <c r="F350" s="43"/>
    </row>
    <row r="351" spans="1:6" ht="13.2">
      <c r="A351" s="43"/>
      <c r="B351" s="43"/>
      <c r="C351" s="43"/>
      <c r="D351" s="44"/>
      <c r="E351" s="116"/>
      <c r="F351" s="43"/>
    </row>
    <row r="352" spans="1:6" ht="13.2">
      <c r="A352" s="43"/>
      <c r="B352" s="43"/>
      <c r="C352" s="43"/>
      <c r="D352" s="44"/>
      <c r="E352" s="116"/>
      <c r="F352" s="43"/>
    </row>
    <row r="353" spans="1:6" ht="13.2">
      <c r="A353" s="43"/>
      <c r="B353" s="43"/>
      <c r="C353" s="43"/>
      <c r="D353" s="44"/>
      <c r="E353" s="116"/>
      <c r="F353" s="43"/>
    </row>
    <row r="354" spans="1:6" ht="13.2">
      <c r="A354" s="43"/>
      <c r="B354" s="43"/>
      <c r="C354" s="43"/>
      <c r="D354" s="44"/>
      <c r="E354" s="116"/>
      <c r="F354" s="43"/>
    </row>
    <row r="355" spans="1:6" ht="13.2">
      <c r="A355" s="43"/>
      <c r="B355" s="43"/>
      <c r="C355" s="43"/>
      <c r="D355" s="44"/>
      <c r="E355" s="116"/>
      <c r="F355" s="43"/>
    </row>
    <row r="356" spans="1:6" ht="13.2">
      <c r="A356" s="43"/>
      <c r="B356" s="43"/>
      <c r="C356" s="43"/>
      <c r="D356" s="44"/>
      <c r="E356" s="116"/>
      <c r="F356" s="43"/>
    </row>
    <row r="357" spans="1:6" ht="13.2">
      <c r="A357" s="43"/>
      <c r="B357" s="43"/>
      <c r="C357" s="43"/>
      <c r="D357" s="44"/>
      <c r="E357" s="116"/>
      <c r="F357" s="43"/>
    </row>
    <row r="358" spans="1:6" ht="13.2">
      <c r="A358" s="43"/>
      <c r="B358" s="43"/>
      <c r="C358" s="43"/>
      <c r="D358" s="44"/>
      <c r="E358" s="116"/>
      <c r="F358" s="43"/>
    </row>
    <row r="359" spans="1:6" ht="13.2">
      <c r="A359" s="43"/>
      <c r="B359" s="43"/>
      <c r="C359" s="43"/>
      <c r="D359" s="44"/>
      <c r="E359" s="116"/>
      <c r="F359" s="43"/>
    </row>
    <row r="360" spans="1:6" ht="13.2">
      <c r="A360" s="43"/>
      <c r="B360" s="43"/>
      <c r="C360" s="43"/>
      <c r="D360" s="44"/>
      <c r="E360" s="116"/>
      <c r="F360" s="43"/>
    </row>
    <row r="361" spans="1:6" ht="13.2">
      <c r="A361" s="43"/>
      <c r="B361" s="43"/>
      <c r="C361" s="43"/>
      <c r="D361" s="44"/>
      <c r="E361" s="116"/>
      <c r="F361" s="43"/>
    </row>
    <row r="362" spans="1:6" ht="13.2">
      <c r="A362" s="43"/>
      <c r="B362" s="43"/>
      <c r="C362" s="43"/>
      <c r="D362" s="44"/>
      <c r="E362" s="116"/>
      <c r="F362" s="43"/>
    </row>
    <row r="363" spans="1:6" ht="13.2">
      <c r="A363" s="43"/>
      <c r="B363" s="43"/>
      <c r="C363" s="43"/>
      <c r="D363" s="44"/>
      <c r="E363" s="116"/>
      <c r="F363" s="43"/>
    </row>
    <row r="364" spans="1:6" ht="13.2">
      <c r="A364" s="43"/>
      <c r="B364" s="43"/>
      <c r="C364" s="43"/>
      <c r="D364" s="44"/>
      <c r="E364" s="116"/>
      <c r="F364" s="43"/>
    </row>
    <row r="365" spans="1:6" ht="13.2">
      <c r="A365" s="43"/>
      <c r="B365" s="43"/>
      <c r="C365" s="43"/>
      <c r="D365" s="44"/>
      <c r="E365" s="116"/>
      <c r="F365" s="43"/>
    </row>
    <row r="366" spans="1:6" ht="13.2">
      <c r="A366" s="43"/>
      <c r="B366" s="43"/>
      <c r="C366" s="43"/>
      <c r="D366" s="44"/>
      <c r="E366" s="116"/>
      <c r="F366" s="43"/>
    </row>
    <row r="367" spans="1:6" ht="13.2">
      <c r="A367" s="43"/>
      <c r="B367" s="43"/>
      <c r="C367" s="43"/>
      <c r="D367" s="44"/>
      <c r="E367" s="116"/>
      <c r="F367" s="43"/>
    </row>
    <row r="368" spans="1:6" ht="13.2">
      <c r="A368" s="43"/>
      <c r="B368" s="43"/>
      <c r="C368" s="43"/>
      <c r="D368" s="44"/>
      <c r="E368" s="116"/>
      <c r="F368" s="43"/>
    </row>
    <row r="369" spans="1:6" ht="13.2">
      <c r="A369" s="43"/>
      <c r="B369" s="43"/>
      <c r="C369" s="43"/>
      <c r="D369" s="44"/>
      <c r="E369" s="116"/>
      <c r="F369" s="43"/>
    </row>
    <row r="370" spans="1:6" ht="13.2">
      <c r="A370" s="43"/>
      <c r="B370" s="43"/>
      <c r="C370" s="43"/>
      <c r="D370" s="44"/>
      <c r="E370" s="116"/>
      <c r="F370" s="43"/>
    </row>
    <row r="371" spans="1:6" ht="13.2">
      <c r="A371" s="43"/>
      <c r="B371" s="43"/>
      <c r="C371" s="43"/>
      <c r="D371" s="44"/>
      <c r="E371" s="116"/>
      <c r="F371" s="43"/>
    </row>
    <row r="372" spans="1:6" ht="13.2">
      <c r="A372" s="43"/>
      <c r="B372" s="43"/>
      <c r="C372" s="43"/>
      <c r="D372" s="44"/>
      <c r="E372" s="116"/>
      <c r="F372" s="43"/>
    </row>
    <row r="373" spans="1:6" ht="13.2">
      <c r="A373" s="43"/>
      <c r="B373" s="43"/>
      <c r="C373" s="43"/>
      <c r="D373" s="44"/>
      <c r="E373" s="116"/>
      <c r="F373" s="43"/>
    </row>
    <row r="374" spans="1:6" ht="13.2">
      <c r="A374" s="43"/>
      <c r="B374" s="43"/>
      <c r="C374" s="43"/>
      <c r="D374" s="44"/>
      <c r="E374" s="116"/>
      <c r="F374" s="43"/>
    </row>
    <row r="375" spans="1:6" ht="13.2">
      <c r="A375" s="43"/>
      <c r="B375" s="43"/>
      <c r="C375" s="43"/>
      <c r="D375" s="44"/>
      <c r="E375" s="116"/>
      <c r="F375" s="43"/>
    </row>
    <row r="376" spans="1:6" ht="13.2">
      <c r="A376" s="43"/>
      <c r="B376" s="43"/>
      <c r="C376" s="43"/>
      <c r="D376" s="44"/>
      <c r="E376" s="116"/>
      <c r="F376" s="43"/>
    </row>
    <row r="377" spans="1:6" ht="13.2">
      <c r="A377" s="43"/>
      <c r="B377" s="43"/>
      <c r="C377" s="43"/>
      <c r="D377" s="44"/>
      <c r="E377" s="116"/>
      <c r="F377" s="43"/>
    </row>
    <row r="378" spans="1:6" ht="13.2">
      <c r="A378" s="43"/>
      <c r="B378" s="43"/>
      <c r="C378" s="43"/>
      <c r="D378" s="44"/>
      <c r="E378" s="116"/>
      <c r="F378" s="43"/>
    </row>
    <row r="379" spans="1:6" ht="13.2">
      <c r="A379" s="43"/>
      <c r="B379" s="43"/>
      <c r="C379" s="43"/>
      <c r="D379" s="44"/>
      <c r="E379" s="116"/>
      <c r="F379" s="43"/>
    </row>
    <row r="380" spans="1:6" ht="13.2">
      <c r="A380" s="43"/>
      <c r="B380" s="43"/>
      <c r="C380" s="43"/>
      <c r="D380" s="44"/>
      <c r="E380" s="116"/>
      <c r="F380" s="43"/>
    </row>
    <row r="381" spans="1:6" ht="13.2">
      <c r="A381" s="43"/>
      <c r="B381" s="43"/>
      <c r="C381" s="43"/>
      <c r="D381" s="44"/>
      <c r="E381" s="116"/>
      <c r="F381" s="43"/>
    </row>
    <row r="382" spans="1:6" ht="13.2">
      <c r="A382" s="43"/>
      <c r="B382" s="43"/>
      <c r="C382" s="43"/>
      <c r="D382" s="44"/>
      <c r="E382" s="116"/>
      <c r="F382" s="43"/>
    </row>
    <row r="383" spans="1:6" ht="13.2">
      <c r="A383" s="43"/>
      <c r="B383" s="43"/>
      <c r="C383" s="43"/>
      <c r="D383" s="44"/>
      <c r="E383" s="116"/>
      <c r="F383" s="43"/>
    </row>
    <row r="384" spans="1:6" ht="13.2">
      <c r="A384" s="43"/>
      <c r="B384" s="43"/>
      <c r="C384" s="43"/>
      <c r="D384" s="44"/>
      <c r="E384" s="116"/>
      <c r="F384" s="43"/>
    </row>
    <row r="385" spans="1:6" ht="13.2">
      <c r="A385" s="43"/>
      <c r="B385" s="43"/>
      <c r="C385" s="43"/>
      <c r="D385" s="44"/>
      <c r="E385" s="116"/>
      <c r="F385" s="43"/>
    </row>
    <row r="386" spans="1:6" ht="13.2">
      <c r="A386" s="43"/>
      <c r="B386" s="43"/>
      <c r="C386" s="43"/>
      <c r="D386" s="44"/>
      <c r="E386" s="116"/>
      <c r="F386" s="43"/>
    </row>
    <row r="387" spans="1:6" ht="13.2">
      <c r="A387" s="43"/>
      <c r="B387" s="43"/>
      <c r="C387" s="43"/>
      <c r="D387" s="44"/>
      <c r="E387" s="116"/>
      <c r="F387" s="43"/>
    </row>
    <row r="388" spans="1:6" ht="13.2">
      <c r="A388" s="43"/>
      <c r="B388" s="43"/>
      <c r="C388" s="43"/>
      <c r="D388" s="44"/>
      <c r="E388" s="116"/>
      <c r="F388" s="43"/>
    </row>
    <row r="389" spans="1:6" ht="13.2">
      <c r="A389" s="43"/>
      <c r="B389" s="43"/>
      <c r="C389" s="43"/>
      <c r="D389" s="44"/>
      <c r="E389" s="116"/>
      <c r="F389" s="43"/>
    </row>
    <row r="390" spans="1:6" ht="13.2">
      <c r="A390" s="43"/>
      <c r="B390" s="43"/>
      <c r="C390" s="43"/>
      <c r="D390" s="44"/>
      <c r="E390" s="116"/>
      <c r="F390" s="43"/>
    </row>
    <row r="391" spans="1:6" ht="13.2">
      <c r="A391" s="43"/>
      <c r="B391" s="43"/>
      <c r="C391" s="43"/>
      <c r="D391" s="44"/>
      <c r="E391" s="116"/>
      <c r="F391" s="43"/>
    </row>
    <row r="392" spans="1:6" ht="13.2">
      <c r="A392" s="43"/>
      <c r="B392" s="43"/>
      <c r="C392" s="43"/>
      <c r="D392" s="44"/>
      <c r="E392" s="116"/>
      <c r="F392" s="43"/>
    </row>
    <row r="393" spans="1:6" ht="13.2">
      <c r="A393" s="43"/>
      <c r="B393" s="43"/>
      <c r="C393" s="43"/>
      <c r="D393" s="44"/>
      <c r="E393" s="116"/>
      <c r="F393" s="43"/>
    </row>
    <row r="394" spans="1:6" ht="13.2">
      <c r="A394" s="43"/>
      <c r="B394" s="43"/>
      <c r="C394" s="43"/>
      <c r="D394" s="44"/>
      <c r="E394" s="116"/>
      <c r="F394" s="43"/>
    </row>
    <row r="395" spans="1:6" ht="13.2">
      <c r="A395" s="43"/>
      <c r="B395" s="43"/>
      <c r="C395" s="43"/>
      <c r="D395" s="44"/>
      <c r="E395" s="116"/>
      <c r="F395" s="43"/>
    </row>
    <row r="396" spans="1:6" ht="13.2">
      <c r="A396" s="43"/>
      <c r="B396" s="43"/>
      <c r="C396" s="43"/>
      <c r="D396" s="44"/>
      <c r="E396" s="116"/>
      <c r="F396" s="43"/>
    </row>
    <row r="397" spans="1:6" ht="13.2">
      <c r="A397" s="43"/>
      <c r="B397" s="43"/>
      <c r="C397" s="43"/>
      <c r="D397" s="44"/>
      <c r="E397" s="116"/>
      <c r="F397" s="43"/>
    </row>
    <row r="398" spans="1:6" ht="13.2">
      <c r="A398" s="43"/>
      <c r="B398" s="43"/>
      <c r="C398" s="43"/>
      <c r="D398" s="44"/>
      <c r="E398" s="116"/>
      <c r="F398" s="43"/>
    </row>
    <row r="399" spans="1:6" ht="13.2">
      <c r="A399" s="43"/>
      <c r="B399" s="43"/>
      <c r="C399" s="43"/>
      <c r="D399" s="44"/>
      <c r="E399" s="116"/>
      <c r="F399" s="43"/>
    </row>
    <row r="400" spans="1:6" ht="13.2">
      <c r="A400" s="43"/>
      <c r="B400" s="43"/>
      <c r="C400" s="43"/>
      <c r="D400" s="44"/>
      <c r="E400" s="116"/>
      <c r="F400" s="43"/>
    </row>
    <row r="401" spans="1:6" ht="13.2">
      <c r="A401" s="43"/>
      <c r="B401" s="43"/>
      <c r="C401" s="43"/>
      <c r="D401" s="44"/>
      <c r="E401" s="116"/>
      <c r="F401" s="43"/>
    </row>
    <row r="402" spans="1:6" ht="13.2">
      <c r="A402" s="43"/>
      <c r="B402" s="43"/>
      <c r="C402" s="43"/>
      <c r="D402" s="44"/>
      <c r="E402" s="116"/>
      <c r="F402" s="43"/>
    </row>
    <row r="403" spans="1:6" ht="13.2">
      <c r="A403" s="43"/>
      <c r="B403" s="43"/>
      <c r="C403" s="43"/>
      <c r="D403" s="44"/>
      <c r="E403" s="116"/>
      <c r="F403" s="43"/>
    </row>
    <row r="404" spans="1:6" ht="13.2">
      <c r="A404" s="43"/>
      <c r="B404" s="43"/>
      <c r="C404" s="43"/>
      <c r="D404" s="44"/>
      <c r="E404" s="116"/>
      <c r="F404" s="43"/>
    </row>
    <row r="405" spans="1:6" ht="13.2">
      <c r="A405" s="43"/>
      <c r="B405" s="43"/>
      <c r="C405" s="43"/>
      <c r="D405" s="44"/>
      <c r="E405" s="116"/>
      <c r="F405" s="43"/>
    </row>
    <row r="406" spans="1:6" ht="13.2">
      <c r="A406" s="43"/>
      <c r="B406" s="43"/>
      <c r="C406" s="43"/>
      <c r="D406" s="44"/>
      <c r="E406" s="116"/>
      <c r="F406" s="43"/>
    </row>
    <row r="407" spans="1:6" ht="13.2">
      <c r="A407" s="43"/>
      <c r="B407" s="43"/>
      <c r="C407" s="43"/>
      <c r="D407" s="44"/>
      <c r="E407" s="116"/>
      <c r="F407" s="43"/>
    </row>
    <row r="408" spans="1:6" ht="13.2">
      <c r="A408" s="43"/>
      <c r="B408" s="43"/>
      <c r="C408" s="43"/>
      <c r="D408" s="44"/>
      <c r="E408" s="116"/>
      <c r="F408" s="43"/>
    </row>
    <row r="409" spans="1:6" ht="13.2">
      <c r="A409" s="43"/>
      <c r="B409" s="43"/>
      <c r="C409" s="43"/>
      <c r="D409" s="44"/>
      <c r="E409" s="116"/>
      <c r="F409" s="43"/>
    </row>
    <row r="410" spans="1:6" ht="13.2">
      <c r="A410" s="43"/>
      <c r="B410" s="43"/>
      <c r="C410" s="43"/>
      <c r="D410" s="44"/>
      <c r="E410" s="116"/>
      <c r="F410" s="43"/>
    </row>
    <row r="411" spans="1:6" ht="13.2">
      <c r="A411" s="43"/>
      <c r="B411" s="43"/>
      <c r="C411" s="43"/>
      <c r="D411" s="44"/>
      <c r="E411" s="116"/>
      <c r="F411" s="43"/>
    </row>
    <row r="412" spans="1:6" ht="13.2">
      <c r="A412" s="43"/>
      <c r="B412" s="43"/>
      <c r="C412" s="43"/>
      <c r="D412" s="44"/>
      <c r="E412" s="116"/>
      <c r="F412" s="43"/>
    </row>
    <row r="413" spans="1:6" ht="13.2">
      <c r="A413" s="43"/>
      <c r="B413" s="43"/>
      <c r="C413" s="43"/>
      <c r="D413" s="44"/>
      <c r="E413" s="116"/>
      <c r="F413" s="43"/>
    </row>
    <row r="414" spans="1:6" ht="13.2">
      <c r="A414" s="43"/>
      <c r="B414" s="43"/>
      <c r="C414" s="43"/>
      <c r="D414" s="44"/>
      <c r="E414" s="116"/>
      <c r="F414" s="43"/>
    </row>
    <row r="415" spans="1:6" ht="13.2">
      <c r="A415" s="43"/>
      <c r="B415" s="43"/>
      <c r="C415" s="43"/>
      <c r="D415" s="44"/>
      <c r="E415" s="116"/>
      <c r="F415" s="43"/>
    </row>
    <row r="416" spans="1:6" ht="13.2">
      <c r="A416" s="43"/>
      <c r="B416" s="43"/>
      <c r="C416" s="43"/>
      <c r="D416" s="44"/>
      <c r="E416" s="116"/>
      <c r="F416" s="43"/>
    </row>
    <row r="417" spans="1:6" ht="13.2">
      <c r="A417" s="43"/>
      <c r="B417" s="43"/>
      <c r="C417" s="43"/>
      <c r="D417" s="44"/>
      <c r="E417" s="116"/>
      <c r="F417" s="43"/>
    </row>
    <row r="418" spans="1:6" ht="13.2">
      <c r="A418" s="43"/>
      <c r="B418" s="43"/>
      <c r="C418" s="43"/>
      <c r="D418" s="44"/>
      <c r="E418" s="116"/>
      <c r="F418" s="43"/>
    </row>
    <row r="419" spans="1:6" ht="13.2">
      <c r="A419" s="43"/>
      <c r="B419" s="43"/>
      <c r="C419" s="43"/>
      <c r="D419" s="44"/>
      <c r="E419" s="116"/>
      <c r="F419" s="43"/>
    </row>
    <row r="420" spans="1:6" ht="13.2">
      <c r="A420" s="43"/>
      <c r="B420" s="43"/>
      <c r="C420" s="43"/>
      <c r="D420" s="44"/>
      <c r="E420" s="116"/>
      <c r="F420" s="43"/>
    </row>
    <row r="421" spans="1:6" ht="13.2">
      <c r="A421" s="43"/>
      <c r="B421" s="43"/>
      <c r="C421" s="43"/>
      <c r="D421" s="44"/>
      <c r="E421" s="116"/>
      <c r="F421" s="43"/>
    </row>
    <row r="422" spans="1:6" ht="13.2">
      <c r="A422" s="43"/>
      <c r="B422" s="43"/>
      <c r="C422" s="43"/>
      <c r="D422" s="44"/>
      <c r="E422" s="116"/>
      <c r="F422" s="43"/>
    </row>
    <row r="423" spans="1:6" ht="13.2">
      <c r="A423" s="43"/>
      <c r="B423" s="43"/>
      <c r="C423" s="43"/>
      <c r="D423" s="44"/>
      <c r="E423" s="116"/>
      <c r="F423" s="43"/>
    </row>
    <row r="424" spans="1:6" ht="13.2">
      <c r="A424" s="43"/>
      <c r="B424" s="43"/>
      <c r="C424" s="43"/>
      <c r="D424" s="44"/>
      <c r="E424" s="116"/>
      <c r="F424" s="43"/>
    </row>
    <row r="425" spans="1:6" ht="13.2">
      <c r="A425" s="43"/>
      <c r="B425" s="43"/>
      <c r="C425" s="43"/>
      <c r="D425" s="44"/>
      <c r="E425" s="116"/>
      <c r="F425" s="43"/>
    </row>
    <row r="426" spans="1:6" ht="13.2">
      <c r="A426" s="43"/>
      <c r="B426" s="43"/>
      <c r="C426" s="43"/>
      <c r="D426" s="44"/>
      <c r="E426" s="116"/>
      <c r="F426" s="43"/>
    </row>
    <row r="427" spans="1:6" ht="13.2">
      <c r="A427" s="43"/>
      <c r="B427" s="43"/>
      <c r="C427" s="43"/>
      <c r="D427" s="44"/>
      <c r="E427" s="116"/>
      <c r="F427" s="43"/>
    </row>
    <row r="428" spans="1:6" ht="13.2">
      <c r="A428" s="43"/>
      <c r="B428" s="43"/>
      <c r="C428" s="43"/>
      <c r="D428" s="44"/>
      <c r="E428" s="116"/>
      <c r="F428" s="43"/>
    </row>
    <row r="429" spans="1:6" ht="13.2">
      <c r="A429" s="43"/>
      <c r="B429" s="43"/>
      <c r="C429" s="43"/>
      <c r="D429" s="44"/>
      <c r="E429" s="116"/>
      <c r="F429" s="43"/>
    </row>
    <row r="430" spans="1:6" ht="13.2">
      <c r="A430" s="43"/>
      <c r="B430" s="43"/>
      <c r="C430" s="43"/>
      <c r="D430" s="44"/>
      <c r="E430" s="116"/>
      <c r="F430" s="43"/>
    </row>
    <row r="431" spans="1:6" ht="13.2">
      <c r="A431" s="43"/>
      <c r="B431" s="43"/>
      <c r="C431" s="43"/>
      <c r="D431" s="44"/>
      <c r="E431" s="116"/>
      <c r="F431" s="43"/>
    </row>
    <row r="432" spans="1:6" ht="13.2">
      <c r="A432" s="43"/>
      <c r="B432" s="43"/>
      <c r="C432" s="43"/>
      <c r="D432" s="44"/>
      <c r="E432" s="116"/>
      <c r="F432" s="43"/>
    </row>
    <row r="433" spans="1:6" ht="13.2">
      <c r="A433" s="43"/>
      <c r="B433" s="43"/>
      <c r="C433" s="43"/>
      <c r="D433" s="44"/>
      <c r="E433" s="116"/>
      <c r="F433" s="43"/>
    </row>
    <row r="434" spans="1:6" ht="13.2">
      <c r="A434" s="43"/>
      <c r="B434" s="43"/>
      <c r="C434" s="43"/>
      <c r="D434" s="44"/>
      <c r="E434" s="116"/>
      <c r="F434" s="43"/>
    </row>
    <row r="435" spans="1:6" ht="13.2">
      <c r="A435" s="43"/>
      <c r="B435" s="43"/>
      <c r="C435" s="43"/>
      <c r="D435" s="44"/>
      <c r="E435" s="116"/>
      <c r="F435" s="43"/>
    </row>
    <row r="436" spans="1:6" ht="13.2">
      <c r="A436" s="43"/>
      <c r="B436" s="43"/>
      <c r="C436" s="43"/>
      <c r="D436" s="44"/>
      <c r="E436" s="116"/>
      <c r="F436" s="43"/>
    </row>
    <row r="437" spans="1:6" ht="13.2">
      <c r="A437" s="43"/>
      <c r="B437" s="43"/>
      <c r="C437" s="43"/>
      <c r="D437" s="44"/>
      <c r="E437" s="116"/>
      <c r="F437" s="43"/>
    </row>
    <row r="438" spans="1:6" ht="13.2">
      <c r="A438" s="43"/>
      <c r="B438" s="43"/>
      <c r="C438" s="43"/>
      <c r="D438" s="44"/>
      <c r="E438" s="116"/>
      <c r="F438" s="43"/>
    </row>
    <row r="439" spans="1:6" ht="13.2">
      <c r="A439" s="43"/>
      <c r="B439" s="43"/>
      <c r="C439" s="43"/>
      <c r="D439" s="44"/>
      <c r="E439" s="116"/>
      <c r="F439" s="43"/>
    </row>
    <row r="440" spans="1:6" ht="13.2">
      <c r="A440" s="43"/>
      <c r="B440" s="43"/>
      <c r="C440" s="43"/>
      <c r="D440" s="44"/>
      <c r="E440" s="116"/>
      <c r="F440" s="43"/>
    </row>
    <row r="441" spans="1:6" ht="13.2">
      <c r="A441" s="43"/>
      <c r="B441" s="43"/>
      <c r="C441" s="43"/>
      <c r="D441" s="44"/>
      <c r="E441" s="116"/>
      <c r="F441" s="43"/>
    </row>
    <row r="442" spans="1:6" ht="13.2">
      <c r="A442" s="43"/>
      <c r="B442" s="43"/>
      <c r="C442" s="43"/>
      <c r="D442" s="44"/>
      <c r="E442" s="116"/>
      <c r="F442" s="43"/>
    </row>
    <row r="443" spans="1:6" ht="13.2">
      <c r="A443" s="43"/>
      <c r="B443" s="43"/>
      <c r="C443" s="43"/>
      <c r="D443" s="44"/>
      <c r="E443" s="116"/>
      <c r="F443" s="43"/>
    </row>
    <row r="444" spans="1:6" ht="13.2">
      <c r="A444" s="43"/>
      <c r="B444" s="43"/>
      <c r="C444" s="43"/>
      <c r="D444" s="44"/>
      <c r="E444" s="116"/>
      <c r="F444" s="43"/>
    </row>
    <row r="445" spans="1:6" ht="13.2">
      <c r="A445" s="43"/>
      <c r="B445" s="43"/>
      <c r="C445" s="43"/>
      <c r="D445" s="44"/>
      <c r="E445" s="116"/>
      <c r="F445" s="43"/>
    </row>
    <row r="446" spans="1:6" ht="13.2">
      <c r="A446" s="43"/>
      <c r="B446" s="43"/>
      <c r="C446" s="43"/>
      <c r="D446" s="44"/>
      <c r="E446" s="116"/>
      <c r="F446" s="43"/>
    </row>
    <row r="447" spans="1:6" ht="13.2">
      <c r="A447" s="43"/>
      <c r="B447" s="43"/>
      <c r="C447" s="43"/>
      <c r="D447" s="44"/>
      <c r="E447" s="116"/>
      <c r="F447" s="43"/>
    </row>
    <row r="448" spans="1:6" ht="13.2">
      <c r="A448" s="43"/>
      <c r="B448" s="43"/>
      <c r="C448" s="43"/>
      <c r="D448" s="44"/>
      <c r="E448" s="116"/>
      <c r="F448" s="43"/>
    </row>
    <row r="449" spans="1:6" ht="13.2">
      <c r="A449" s="43"/>
      <c r="B449" s="43"/>
      <c r="C449" s="43"/>
      <c r="D449" s="44"/>
      <c r="E449" s="116"/>
      <c r="F449" s="43"/>
    </row>
    <row r="450" spans="1:6" ht="13.2">
      <c r="A450" s="43"/>
      <c r="B450" s="43"/>
      <c r="C450" s="43"/>
      <c r="D450" s="44"/>
      <c r="E450" s="116"/>
      <c r="F450" s="43"/>
    </row>
    <row r="451" spans="1:6" ht="13.2">
      <c r="A451" s="43"/>
      <c r="B451" s="43"/>
      <c r="C451" s="43"/>
      <c r="D451" s="44"/>
      <c r="E451" s="116"/>
      <c r="F451" s="43"/>
    </row>
    <row r="452" spans="1:6" ht="13.2">
      <c r="A452" s="43"/>
      <c r="B452" s="43"/>
      <c r="C452" s="43"/>
      <c r="D452" s="44"/>
      <c r="E452" s="116"/>
      <c r="F452" s="43"/>
    </row>
    <row r="453" spans="1:6" ht="13.2">
      <c r="A453" s="43"/>
      <c r="B453" s="43"/>
      <c r="C453" s="43"/>
      <c r="D453" s="44"/>
      <c r="E453" s="116"/>
      <c r="F453" s="43"/>
    </row>
    <row r="454" spans="1:6" ht="13.2">
      <c r="A454" s="43"/>
      <c r="B454" s="43"/>
      <c r="C454" s="43"/>
      <c r="D454" s="44"/>
      <c r="E454" s="116"/>
      <c r="F454" s="43"/>
    </row>
    <row r="455" spans="1:6" ht="13.2">
      <c r="A455" s="43"/>
      <c r="B455" s="43"/>
      <c r="C455" s="43"/>
      <c r="D455" s="44"/>
      <c r="E455" s="116"/>
      <c r="F455" s="43"/>
    </row>
    <row r="456" spans="1:6" ht="13.2">
      <c r="A456" s="43"/>
      <c r="B456" s="43"/>
      <c r="C456" s="43"/>
      <c r="D456" s="44"/>
      <c r="E456" s="116"/>
      <c r="F456" s="43"/>
    </row>
    <row r="457" spans="1:6" ht="13.2">
      <c r="A457" s="43"/>
      <c r="B457" s="43"/>
      <c r="C457" s="43"/>
      <c r="D457" s="44"/>
      <c r="E457" s="116"/>
      <c r="F457" s="43"/>
    </row>
    <row r="458" spans="1:6" ht="13.2">
      <c r="A458" s="43"/>
      <c r="B458" s="43"/>
      <c r="C458" s="43"/>
      <c r="D458" s="44"/>
      <c r="E458" s="116"/>
      <c r="F458" s="43"/>
    </row>
    <row r="459" spans="1:6" ht="13.2">
      <c r="A459" s="43"/>
      <c r="B459" s="43"/>
      <c r="C459" s="43"/>
      <c r="D459" s="44"/>
      <c r="E459" s="116"/>
      <c r="F459" s="43"/>
    </row>
    <row r="460" spans="1:6" ht="13.2">
      <c r="A460" s="43"/>
      <c r="B460" s="43"/>
      <c r="C460" s="43"/>
      <c r="D460" s="44"/>
      <c r="E460" s="116"/>
      <c r="F460" s="43"/>
    </row>
    <row r="461" spans="1:6" ht="13.2">
      <c r="A461" s="43"/>
      <c r="B461" s="43"/>
      <c r="C461" s="43"/>
      <c r="D461" s="44"/>
      <c r="E461" s="116"/>
      <c r="F461" s="43"/>
    </row>
    <row r="462" spans="1:6" ht="13.2">
      <c r="A462" s="43"/>
      <c r="B462" s="43"/>
      <c r="C462" s="43"/>
      <c r="D462" s="44"/>
      <c r="E462" s="116"/>
      <c r="F462" s="43"/>
    </row>
    <row r="463" spans="1:6" ht="13.2">
      <c r="A463" s="43"/>
      <c r="B463" s="43"/>
      <c r="C463" s="43"/>
      <c r="D463" s="44"/>
      <c r="E463" s="116"/>
      <c r="F463" s="43"/>
    </row>
    <row r="464" spans="1:6" ht="13.2">
      <c r="A464" s="43"/>
      <c r="B464" s="43"/>
      <c r="C464" s="43"/>
      <c r="D464" s="44"/>
      <c r="E464" s="116"/>
      <c r="F464" s="43"/>
    </row>
    <row r="465" spans="1:6" ht="13.2">
      <c r="A465" s="43"/>
      <c r="B465" s="43"/>
      <c r="C465" s="43"/>
      <c r="D465" s="44"/>
      <c r="E465" s="116"/>
      <c r="F465" s="43"/>
    </row>
    <row r="466" spans="1:6" ht="13.2">
      <c r="A466" s="43"/>
      <c r="B466" s="43"/>
      <c r="C466" s="43"/>
      <c r="D466" s="44"/>
      <c r="E466" s="116"/>
      <c r="F466" s="43"/>
    </row>
    <row r="467" spans="1:6" ht="13.2">
      <c r="A467" s="43"/>
      <c r="B467" s="43"/>
      <c r="C467" s="43"/>
      <c r="D467" s="44"/>
      <c r="E467" s="116"/>
      <c r="F467" s="43"/>
    </row>
    <row r="468" spans="1:6" ht="13.2">
      <c r="A468" s="43"/>
      <c r="B468" s="43"/>
      <c r="C468" s="43"/>
      <c r="D468" s="44"/>
      <c r="E468" s="116"/>
      <c r="F468" s="43"/>
    </row>
    <row r="469" spans="1:6" ht="13.2">
      <c r="A469" s="43"/>
      <c r="B469" s="43"/>
      <c r="C469" s="43"/>
      <c r="D469" s="44"/>
      <c r="E469" s="116"/>
      <c r="F469" s="43"/>
    </row>
    <row r="470" spans="1:6" ht="13.2">
      <c r="A470" s="43"/>
      <c r="B470" s="43"/>
      <c r="C470" s="43"/>
      <c r="D470" s="44"/>
      <c r="E470" s="116"/>
      <c r="F470" s="43"/>
    </row>
    <row r="471" spans="1:6" ht="13.2">
      <c r="A471" s="43"/>
      <c r="B471" s="43"/>
      <c r="C471" s="43"/>
      <c r="D471" s="44"/>
      <c r="E471" s="116"/>
      <c r="F471" s="43"/>
    </row>
    <row r="472" spans="1:6" ht="13.2">
      <c r="A472" s="43"/>
      <c r="B472" s="43"/>
      <c r="C472" s="43"/>
      <c r="D472" s="44"/>
      <c r="E472" s="116"/>
      <c r="F472" s="43"/>
    </row>
    <row r="473" spans="1:6" ht="13.2">
      <c r="A473" s="43"/>
      <c r="B473" s="43"/>
      <c r="C473" s="43"/>
      <c r="D473" s="44"/>
      <c r="E473" s="116"/>
      <c r="F473" s="43"/>
    </row>
    <row r="474" spans="1:6" ht="13.2">
      <c r="A474" s="43"/>
      <c r="B474" s="43"/>
      <c r="C474" s="43"/>
      <c r="D474" s="44"/>
      <c r="E474" s="116"/>
      <c r="F474" s="43"/>
    </row>
    <row r="475" spans="1:6" ht="13.2">
      <c r="A475" s="43"/>
      <c r="B475" s="43"/>
      <c r="C475" s="43"/>
      <c r="D475" s="44"/>
      <c r="E475" s="116"/>
      <c r="F475" s="43"/>
    </row>
    <row r="476" spans="1:6" ht="13.2">
      <c r="A476" s="43"/>
      <c r="B476" s="43"/>
      <c r="C476" s="43"/>
      <c r="D476" s="44"/>
      <c r="E476" s="116"/>
      <c r="F476" s="43"/>
    </row>
    <row r="477" spans="1:6" ht="13.2">
      <c r="A477" s="43"/>
      <c r="B477" s="43"/>
      <c r="C477" s="43"/>
      <c r="D477" s="44"/>
      <c r="E477" s="116"/>
      <c r="F477" s="43"/>
    </row>
    <row r="478" spans="1:6" ht="13.2">
      <c r="A478" s="43"/>
      <c r="B478" s="43"/>
      <c r="C478" s="43"/>
      <c r="D478" s="44"/>
      <c r="E478" s="116"/>
      <c r="F478" s="43"/>
    </row>
    <row r="479" spans="1:6" ht="13.2">
      <c r="A479" s="43"/>
      <c r="B479" s="43"/>
      <c r="C479" s="43"/>
      <c r="D479" s="44"/>
      <c r="E479" s="116"/>
      <c r="F479" s="43"/>
    </row>
    <row r="480" spans="1:6" ht="13.2">
      <c r="A480" s="43"/>
      <c r="B480" s="43"/>
      <c r="C480" s="43"/>
      <c r="D480" s="44"/>
      <c r="E480" s="116"/>
      <c r="F480" s="43"/>
    </row>
    <row r="481" spans="1:6" ht="13.2">
      <c r="A481" s="43"/>
      <c r="B481" s="43"/>
      <c r="C481" s="43"/>
      <c r="D481" s="44"/>
      <c r="E481" s="116"/>
      <c r="F481" s="43"/>
    </row>
    <row r="482" spans="1:6" ht="13.2">
      <c r="A482" s="43"/>
      <c r="B482" s="43"/>
      <c r="C482" s="43"/>
      <c r="D482" s="44"/>
      <c r="E482" s="116"/>
      <c r="F482" s="43"/>
    </row>
    <row r="483" spans="1:6" ht="13.2">
      <c r="A483" s="43"/>
      <c r="B483" s="43"/>
      <c r="C483" s="43"/>
      <c r="D483" s="44"/>
      <c r="E483" s="116"/>
      <c r="F483" s="43"/>
    </row>
    <row r="484" spans="1:6" ht="13.2">
      <c r="A484" s="43"/>
      <c r="B484" s="43"/>
      <c r="C484" s="43"/>
      <c r="D484" s="44"/>
      <c r="E484" s="116"/>
      <c r="F484" s="43"/>
    </row>
    <row r="485" spans="1:6" ht="13.2">
      <c r="A485" s="43"/>
      <c r="B485" s="43"/>
      <c r="C485" s="43"/>
      <c r="D485" s="44"/>
      <c r="E485" s="116"/>
      <c r="F485" s="43"/>
    </row>
    <row r="486" spans="1:6" ht="13.2">
      <c r="A486" s="43"/>
      <c r="B486" s="43"/>
      <c r="C486" s="43"/>
      <c r="D486" s="44"/>
      <c r="E486" s="116"/>
      <c r="F486" s="43"/>
    </row>
    <row r="487" spans="1:6" ht="13.2">
      <c r="A487" s="43"/>
      <c r="B487" s="43"/>
      <c r="C487" s="43"/>
      <c r="D487" s="44"/>
      <c r="E487" s="116"/>
      <c r="F487" s="43"/>
    </row>
    <row r="488" spans="1:6" ht="13.2">
      <c r="A488" s="43"/>
      <c r="B488" s="43"/>
      <c r="C488" s="43"/>
      <c r="D488" s="44"/>
      <c r="E488" s="116"/>
      <c r="F488" s="43"/>
    </row>
    <row r="489" spans="1:6" ht="13.2">
      <c r="A489" s="43"/>
      <c r="B489" s="43"/>
      <c r="C489" s="43"/>
      <c r="D489" s="44"/>
      <c r="E489" s="116"/>
      <c r="F489" s="43"/>
    </row>
    <row r="490" spans="1:6" ht="13.2">
      <c r="A490" s="43"/>
      <c r="B490" s="43"/>
      <c r="C490" s="43"/>
      <c r="D490" s="44"/>
      <c r="E490" s="116"/>
      <c r="F490" s="43"/>
    </row>
    <row r="491" spans="1:6" ht="13.2">
      <c r="A491" s="43"/>
      <c r="B491" s="43"/>
      <c r="C491" s="43"/>
      <c r="D491" s="44"/>
      <c r="E491" s="116"/>
      <c r="F491" s="43"/>
    </row>
    <row r="492" spans="1:6" ht="13.2">
      <c r="A492" s="43"/>
      <c r="B492" s="43"/>
      <c r="C492" s="43"/>
      <c r="D492" s="44"/>
      <c r="E492" s="116"/>
      <c r="F492" s="43"/>
    </row>
    <row r="493" spans="1:6" ht="13.2">
      <c r="A493" s="43"/>
      <c r="B493" s="43"/>
      <c r="C493" s="43"/>
      <c r="D493" s="44"/>
      <c r="E493" s="116"/>
      <c r="F493" s="43"/>
    </row>
    <row r="494" spans="1:6" ht="13.2">
      <c r="A494" s="43"/>
      <c r="B494" s="43"/>
      <c r="C494" s="43"/>
      <c r="D494" s="44"/>
      <c r="E494" s="116"/>
      <c r="F494" s="43"/>
    </row>
    <row r="495" spans="1:6" ht="13.2">
      <c r="A495" s="43"/>
      <c r="B495" s="43"/>
      <c r="C495" s="43"/>
      <c r="D495" s="44"/>
      <c r="E495" s="116"/>
      <c r="F495" s="43"/>
    </row>
    <row r="496" spans="1:6" ht="13.2">
      <c r="A496" s="43"/>
      <c r="B496" s="43"/>
      <c r="C496" s="43"/>
      <c r="D496" s="44"/>
      <c r="E496" s="116"/>
      <c r="F496" s="43"/>
    </row>
    <row r="497" spans="1:6" ht="13.2">
      <c r="A497" s="43"/>
      <c r="B497" s="43"/>
      <c r="C497" s="43"/>
      <c r="D497" s="44"/>
      <c r="E497" s="116"/>
      <c r="F497" s="43"/>
    </row>
    <row r="498" spans="1:6" ht="13.2">
      <c r="A498" s="43"/>
      <c r="B498" s="43"/>
      <c r="C498" s="43"/>
      <c r="D498" s="44"/>
      <c r="E498" s="116"/>
      <c r="F498" s="43"/>
    </row>
    <row r="499" spans="1:6" ht="13.2">
      <c r="A499" s="43"/>
      <c r="B499" s="43"/>
      <c r="C499" s="43"/>
      <c r="D499" s="44"/>
      <c r="E499" s="116"/>
      <c r="F499" s="43"/>
    </row>
    <row r="500" spans="1:6" ht="13.2">
      <c r="A500" s="43"/>
      <c r="B500" s="43"/>
      <c r="C500" s="43"/>
      <c r="D500" s="44"/>
      <c r="E500" s="116"/>
      <c r="F500" s="43"/>
    </row>
    <row r="501" spans="1:6" ht="13.2">
      <c r="A501" s="43"/>
      <c r="B501" s="43"/>
      <c r="C501" s="43"/>
      <c r="D501" s="44"/>
      <c r="E501" s="116"/>
      <c r="F501" s="43"/>
    </row>
    <row r="502" spans="1:6" ht="13.2">
      <c r="A502" s="43"/>
      <c r="B502" s="43"/>
      <c r="C502" s="43"/>
      <c r="D502" s="44"/>
      <c r="E502" s="116"/>
      <c r="F502" s="43"/>
    </row>
    <row r="503" spans="1:6" ht="13.2">
      <c r="A503" s="43"/>
      <c r="B503" s="43"/>
      <c r="C503" s="43"/>
      <c r="D503" s="44"/>
      <c r="E503" s="116"/>
      <c r="F503" s="43"/>
    </row>
    <row r="504" spans="1:6" ht="13.2">
      <c r="A504" s="43"/>
      <c r="B504" s="43"/>
      <c r="C504" s="43"/>
      <c r="D504" s="44"/>
      <c r="E504" s="116"/>
      <c r="F504" s="43"/>
    </row>
    <row r="505" spans="1:6" ht="13.2">
      <c r="A505" s="43"/>
      <c r="B505" s="43"/>
      <c r="C505" s="43"/>
      <c r="D505" s="44"/>
      <c r="E505" s="116"/>
      <c r="F505" s="43"/>
    </row>
    <row r="506" spans="1:6" ht="13.2">
      <c r="A506" s="43"/>
      <c r="B506" s="43"/>
      <c r="C506" s="43"/>
      <c r="D506" s="44"/>
      <c r="E506" s="116"/>
      <c r="F506" s="43"/>
    </row>
    <row r="507" spans="1:6" ht="13.2">
      <c r="A507" s="43"/>
      <c r="B507" s="43"/>
      <c r="C507" s="43"/>
      <c r="D507" s="44"/>
      <c r="E507" s="116"/>
      <c r="F507" s="43"/>
    </row>
    <row r="508" spans="1:6" ht="13.2">
      <c r="A508" s="43"/>
      <c r="B508" s="43"/>
      <c r="C508" s="43"/>
      <c r="D508" s="44"/>
      <c r="E508" s="116"/>
      <c r="F508" s="43"/>
    </row>
    <row r="509" spans="1:6" ht="13.2">
      <c r="A509" s="43"/>
      <c r="B509" s="43"/>
      <c r="C509" s="43"/>
      <c r="D509" s="44"/>
      <c r="E509" s="116"/>
      <c r="F509" s="43"/>
    </row>
    <row r="510" spans="1:6" ht="13.2">
      <c r="A510" s="43"/>
      <c r="B510" s="43"/>
      <c r="C510" s="43"/>
      <c r="D510" s="44"/>
      <c r="E510" s="116"/>
      <c r="F510" s="43"/>
    </row>
    <row r="511" spans="1:6" ht="13.2">
      <c r="A511" s="43"/>
      <c r="B511" s="43"/>
      <c r="C511" s="43"/>
      <c r="D511" s="44"/>
      <c r="E511" s="116"/>
      <c r="F511" s="43"/>
    </row>
    <row r="512" spans="1:6" ht="13.2">
      <c r="A512" s="43"/>
      <c r="B512" s="43"/>
      <c r="C512" s="43"/>
      <c r="D512" s="44"/>
      <c r="E512" s="116"/>
      <c r="F512" s="43"/>
    </row>
    <row r="513" spans="1:6" ht="13.2">
      <c r="A513" s="43"/>
      <c r="B513" s="43"/>
      <c r="C513" s="43"/>
      <c r="D513" s="44"/>
      <c r="E513" s="116"/>
      <c r="F513" s="43"/>
    </row>
    <row r="514" spans="1:6" ht="13.2">
      <c r="A514" s="43"/>
      <c r="B514" s="43"/>
      <c r="C514" s="43"/>
      <c r="D514" s="44"/>
      <c r="E514" s="116"/>
      <c r="F514" s="43"/>
    </row>
    <row r="515" spans="1:6" ht="13.2">
      <c r="A515" s="43"/>
      <c r="B515" s="43"/>
      <c r="C515" s="43"/>
      <c r="D515" s="44"/>
      <c r="E515" s="116"/>
      <c r="F515" s="43"/>
    </row>
    <row r="516" spans="1:6" ht="13.2">
      <c r="A516" s="43"/>
      <c r="B516" s="43"/>
      <c r="C516" s="43"/>
      <c r="D516" s="44"/>
      <c r="E516" s="116"/>
      <c r="F516" s="43"/>
    </row>
    <row r="517" spans="1:6" ht="13.2">
      <c r="A517" s="43"/>
      <c r="B517" s="43"/>
      <c r="C517" s="43"/>
      <c r="D517" s="44"/>
      <c r="E517" s="116"/>
      <c r="F517" s="43"/>
    </row>
    <row r="518" spans="1:6" ht="13.2">
      <c r="A518" s="43"/>
      <c r="B518" s="43"/>
      <c r="C518" s="43"/>
      <c r="D518" s="44"/>
      <c r="E518" s="116"/>
      <c r="F518" s="43"/>
    </row>
    <row r="519" spans="1:6" ht="13.2">
      <c r="A519" s="43"/>
      <c r="B519" s="43"/>
      <c r="C519" s="43"/>
      <c r="D519" s="44"/>
      <c r="E519" s="116"/>
      <c r="F519" s="43"/>
    </row>
    <row r="520" spans="1:6" ht="13.2">
      <c r="A520" s="43"/>
      <c r="B520" s="43"/>
      <c r="C520" s="43"/>
      <c r="D520" s="44"/>
      <c r="E520" s="116"/>
      <c r="F520" s="43"/>
    </row>
    <row r="521" spans="1:6" ht="13.2">
      <c r="A521" s="43"/>
      <c r="B521" s="43"/>
      <c r="C521" s="43"/>
      <c r="D521" s="44"/>
      <c r="E521" s="116"/>
      <c r="F521" s="43"/>
    </row>
    <row r="522" spans="1:6" ht="13.2">
      <c r="A522" s="43"/>
      <c r="B522" s="43"/>
      <c r="C522" s="43"/>
      <c r="D522" s="44"/>
      <c r="E522" s="116"/>
      <c r="F522" s="43"/>
    </row>
    <row r="523" spans="1:6" ht="13.2">
      <c r="A523" s="43"/>
      <c r="B523" s="43"/>
      <c r="C523" s="43"/>
      <c r="D523" s="44"/>
      <c r="E523" s="116"/>
      <c r="F523" s="43"/>
    </row>
    <row r="524" spans="1:6" ht="13.2">
      <c r="A524" s="43"/>
      <c r="B524" s="43"/>
      <c r="C524" s="43"/>
      <c r="D524" s="44"/>
      <c r="E524" s="116"/>
      <c r="F524" s="43"/>
    </row>
    <row r="525" spans="1:6" ht="13.2">
      <c r="A525" s="43"/>
      <c r="B525" s="43"/>
      <c r="C525" s="43"/>
      <c r="D525" s="44"/>
      <c r="E525" s="116"/>
      <c r="F525" s="43"/>
    </row>
    <row r="526" spans="1:6" ht="13.2">
      <c r="A526" s="43"/>
      <c r="B526" s="43"/>
      <c r="C526" s="43"/>
      <c r="D526" s="44"/>
      <c r="E526" s="116"/>
      <c r="F526" s="43"/>
    </row>
    <row r="527" spans="1:6" ht="13.2">
      <c r="A527" s="43"/>
      <c r="B527" s="43"/>
      <c r="C527" s="43"/>
      <c r="D527" s="44"/>
      <c r="E527" s="116"/>
      <c r="F527" s="43"/>
    </row>
    <row r="528" spans="1:6" ht="13.2">
      <c r="A528" s="43"/>
      <c r="B528" s="43"/>
      <c r="C528" s="43"/>
      <c r="D528" s="44"/>
      <c r="E528" s="116"/>
      <c r="F528" s="43"/>
    </row>
    <row r="529" spans="1:6" ht="13.2">
      <c r="A529" s="43"/>
      <c r="B529" s="43"/>
      <c r="C529" s="43"/>
      <c r="D529" s="44"/>
      <c r="E529" s="116"/>
      <c r="F529" s="43"/>
    </row>
    <row r="530" spans="1:6" ht="13.2">
      <c r="A530" s="43"/>
      <c r="B530" s="43"/>
      <c r="C530" s="43"/>
      <c r="D530" s="44"/>
      <c r="E530" s="116"/>
      <c r="F530" s="43"/>
    </row>
    <row r="531" spans="1:6" ht="13.2">
      <c r="A531" s="43"/>
      <c r="B531" s="43"/>
      <c r="C531" s="43"/>
      <c r="D531" s="44"/>
      <c r="E531" s="116"/>
      <c r="F531" s="43"/>
    </row>
    <row r="532" spans="1:6" ht="13.2">
      <c r="A532" s="43"/>
      <c r="B532" s="43"/>
      <c r="C532" s="43"/>
      <c r="D532" s="44"/>
      <c r="E532" s="116"/>
      <c r="F532" s="43"/>
    </row>
    <row r="533" spans="1:6" ht="13.2">
      <c r="A533" s="43"/>
      <c r="B533" s="43"/>
      <c r="C533" s="43"/>
      <c r="D533" s="44"/>
      <c r="E533" s="116"/>
      <c r="F533" s="43"/>
    </row>
    <row r="534" spans="1:6" ht="13.2">
      <c r="A534" s="43"/>
      <c r="B534" s="43"/>
      <c r="C534" s="43"/>
      <c r="D534" s="44"/>
      <c r="E534" s="116"/>
      <c r="F534" s="43"/>
    </row>
    <row r="535" spans="1:6" ht="13.2">
      <c r="A535" s="43"/>
      <c r="B535" s="43"/>
      <c r="C535" s="43"/>
      <c r="D535" s="44"/>
      <c r="E535" s="116"/>
      <c r="F535" s="43"/>
    </row>
    <row r="536" spans="1:6" ht="13.2">
      <c r="A536" s="43"/>
      <c r="B536" s="43"/>
      <c r="C536" s="43"/>
      <c r="D536" s="44"/>
      <c r="E536" s="116"/>
      <c r="F536" s="43"/>
    </row>
    <row r="537" spans="1:6" ht="13.2">
      <c r="A537" s="43"/>
      <c r="B537" s="43"/>
      <c r="C537" s="43"/>
      <c r="D537" s="44"/>
      <c r="E537" s="116"/>
      <c r="F537" s="43"/>
    </row>
    <row r="538" spans="1:6" ht="13.2">
      <c r="A538" s="43"/>
      <c r="B538" s="43"/>
      <c r="C538" s="43"/>
      <c r="D538" s="44"/>
      <c r="E538" s="116"/>
      <c r="F538" s="43"/>
    </row>
    <row r="539" spans="1:6" ht="13.2">
      <c r="A539" s="43"/>
      <c r="B539" s="43"/>
      <c r="C539" s="43"/>
      <c r="D539" s="44"/>
      <c r="E539" s="116"/>
      <c r="F539" s="43"/>
    </row>
    <row r="540" spans="1:6" ht="13.2">
      <c r="A540" s="43"/>
      <c r="B540" s="43"/>
      <c r="C540" s="43"/>
      <c r="D540" s="44"/>
      <c r="E540" s="116"/>
      <c r="F540" s="43"/>
    </row>
    <row r="541" spans="1:6" ht="13.2">
      <c r="A541" s="43"/>
      <c r="B541" s="43"/>
      <c r="C541" s="43"/>
      <c r="D541" s="44"/>
      <c r="E541" s="116"/>
      <c r="F541" s="43"/>
    </row>
    <row r="542" spans="1:6" ht="13.2">
      <c r="A542" s="43"/>
      <c r="B542" s="43"/>
      <c r="C542" s="43"/>
      <c r="D542" s="44"/>
      <c r="E542" s="116"/>
      <c r="F542" s="43"/>
    </row>
    <row r="543" spans="1:6" ht="13.2">
      <c r="A543" s="43"/>
      <c r="B543" s="43"/>
      <c r="C543" s="43"/>
      <c r="D543" s="44"/>
      <c r="E543" s="116"/>
      <c r="F543" s="43"/>
    </row>
    <row r="544" spans="1:6" ht="13.2">
      <c r="A544" s="43"/>
      <c r="B544" s="43"/>
      <c r="C544" s="43"/>
      <c r="D544" s="44"/>
      <c r="E544" s="116"/>
      <c r="F544" s="43"/>
    </row>
    <row r="545" spans="1:6" ht="13.2">
      <c r="A545" s="43"/>
      <c r="B545" s="43"/>
      <c r="C545" s="43"/>
      <c r="D545" s="44"/>
      <c r="E545" s="116"/>
      <c r="F545" s="43"/>
    </row>
    <row r="546" spans="1:6" ht="13.2">
      <c r="A546" s="43"/>
      <c r="B546" s="43"/>
      <c r="C546" s="43"/>
      <c r="D546" s="44"/>
      <c r="E546" s="116"/>
      <c r="F546" s="43"/>
    </row>
    <row r="547" spans="1:6" ht="13.2">
      <c r="A547" s="43"/>
      <c r="B547" s="43"/>
      <c r="C547" s="43"/>
      <c r="D547" s="44"/>
      <c r="E547" s="116"/>
      <c r="F547" s="43"/>
    </row>
    <row r="548" spans="1:6" ht="13.2">
      <c r="A548" s="43"/>
      <c r="B548" s="43"/>
      <c r="C548" s="43"/>
      <c r="D548" s="44"/>
      <c r="E548" s="116"/>
      <c r="F548" s="43"/>
    </row>
    <row r="549" spans="1:6" ht="13.2">
      <c r="A549" s="43"/>
      <c r="B549" s="43"/>
      <c r="C549" s="43"/>
      <c r="D549" s="44"/>
      <c r="E549" s="116"/>
      <c r="F549" s="43"/>
    </row>
    <row r="550" spans="1:6" ht="13.2">
      <c r="A550" s="43"/>
      <c r="B550" s="43"/>
      <c r="C550" s="43"/>
      <c r="D550" s="44"/>
      <c r="E550" s="116"/>
      <c r="F550" s="43"/>
    </row>
    <row r="551" spans="1:6" ht="13.2">
      <c r="A551" s="43"/>
      <c r="B551" s="43"/>
      <c r="C551" s="43"/>
      <c r="D551" s="44"/>
      <c r="E551" s="116"/>
      <c r="F551" s="43"/>
    </row>
    <row r="552" spans="1:6" ht="13.2">
      <c r="A552" s="43"/>
      <c r="B552" s="43"/>
      <c r="C552" s="43"/>
      <c r="D552" s="44"/>
      <c r="E552" s="116"/>
      <c r="F552" s="43"/>
    </row>
    <row r="553" spans="1:6" ht="13.2">
      <c r="A553" s="43"/>
      <c r="B553" s="43"/>
      <c r="C553" s="43"/>
      <c r="D553" s="44"/>
      <c r="E553" s="116"/>
      <c r="F553" s="43"/>
    </row>
    <row r="554" spans="1:6" ht="13.2">
      <c r="A554" s="43"/>
      <c r="B554" s="43"/>
      <c r="C554" s="43"/>
      <c r="D554" s="44"/>
      <c r="E554" s="116"/>
      <c r="F554" s="43"/>
    </row>
    <row r="555" spans="1:6" ht="13.2">
      <c r="A555" s="43"/>
      <c r="B555" s="43"/>
      <c r="C555" s="43"/>
      <c r="D555" s="44"/>
      <c r="E555" s="116"/>
      <c r="F555" s="43"/>
    </row>
    <row r="556" spans="1:6" ht="13.2">
      <c r="A556" s="43"/>
      <c r="B556" s="43"/>
      <c r="C556" s="43"/>
      <c r="D556" s="44"/>
      <c r="E556" s="116"/>
      <c r="F556" s="43"/>
    </row>
    <row r="557" spans="1:6" ht="13.2">
      <c r="A557" s="43"/>
      <c r="B557" s="43"/>
      <c r="C557" s="43"/>
      <c r="D557" s="44"/>
      <c r="E557" s="116"/>
      <c r="F557" s="43"/>
    </row>
    <row r="558" spans="1:6" ht="13.2">
      <c r="A558" s="43"/>
      <c r="B558" s="43"/>
      <c r="C558" s="43"/>
      <c r="D558" s="44"/>
      <c r="E558" s="116"/>
      <c r="F558" s="43"/>
    </row>
    <row r="559" spans="1:6" ht="13.2">
      <c r="A559" s="43"/>
      <c r="B559" s="43"/>
      <c r="C559" s="43"/>
      <c r="D559" s="44"/>
      <c r="E559" s="116"/>
      <c r="F559" s="43"/>
    </row>
    <row r="560" spans="1:6" ht="13.2">
      <c r="A560" s="43"/>
      <c r="B560" s="43"/>
      <c r="C560" s="43"/>
      <c r="D560" s="44"/>
      <c r="E560" s="116"/>
      <c r="F560" s="43"/>
    </row>
    <row r="561" spans="1:6" ht="13.2">
      <c r="A561" s="43"/>
      <c r="B561" s="43"/>
      <c r="C561" s="43"/>
      <c r="D561" s="44"/>
      <c r="E561" s="116"/>
      <c r="F561" s="43"/>
    </row>
    <row r="562" spans="1:6" ht="13.2">
      <c r="A562" s="43"/>
      <c r="B562" s="43"/>
      <c r="C562" s="43"/>
      <c r="D562" s="44"/>
      <c r="E562" s="116"/>
      <c r="F562" s="43"/>
    </row>
    <row r="563" spans="1:6" ht="13.2">
      <c r="A563" s="43"/>
      <c r="B563" s="43"/>
      <c r="C563" s="43"/>
      <c r="D563" s="44"/>
      <c r="E563" s="116"/>
      <c r="F563" s="43"/>
    </row>
    <row r="564" spans="1:6" ht="13.2">
      <c r="A564" s="43"/>
      <c r="B564" s="43"/>
      <c r="C564" s="43"/>
      <c r="D564" s="44"/>
      <c r="E564" s="116"/>
      <c r="F564" s="43"/>
    </row>
    <row r="565" spans="1:6" ht="13.2">
      <c r="A565" s="43"/>
      <c r="B565" s="43"/>
      <c r="C565" s="43"/>
      <c r="D565" s="44"/>
      <c r="E565" s="116"/>
      <c r="F565" s="43"/>
    </row>
    <row r="566" spans="1:6" ht="13.2">
      <c r="A566" s="43"/>
      <c r="B566" s="43"/>
      <c r="C566" s="43"/>
      <c r="D566" s="44"/>
      <c r="E566" s="116"/>
      <c r="F566" s="43"/>
    </row>
    <row r="567" spans="1:6" ht="13.2">
      <c r="A567" s="43"/>
      <c r="B567" s="43"/>
      <c r="C567" s="43"/>
      <c r="D567" s="44"/>
      <c r="E567" s="116"/>
      <c r="F567" s="43"/>
    </row>
    <row r="568" spans="1:6" ht="13.2">
      <c r="A568" s="43"/>
      <c r="B568" s="43"/>
      <c r="C568" s="43"/>
      <c r="D568" s="44"/>
      <c r="E568" s="116"/>
      <c r="F568" s="43"/>
    </row>
    <row r="569" spans="1:6" ht="13.2">
      <c r="A569" s="43"/>
      <c r="B569" s="43"/>
      <c r="C569" s="43"/>
      <c r="D569" s="44"/>
      <c r="E569" s="116"/>
      <c r="F569" s="43"/>
    </row>
    <row r="570" spans="1:6" ht="13.2">
      <c r="A570" s="43"/>
      <c r="B570" s="43"/>
      <c r="C570" s="43"/>
      <c r="D570" s="44"/>
      <c r="E570" s="116"/>
      <c r="F570" s="43"/>
    </row>
    <row r="571" spans="1:6" ht="13.2">
      <c r="A571" s="43"/>
      <c r="B571" s="43"/>
      <c r="C571" s="43"/>
      <c r="D571" s="44"/>
      <c r="E571" s="116"/>
      <c r="F571" s="43"/>
    </row>
    <row r="572" spans="1:6" ht="13.2">
      <c r="A572" s="43"/>
      <c r="B572" s="43"/>
      <c r="C572" s="43"/>
      <c r="D572" s="44"/>
      <c r="E572" s="116"/>
      <c r="F572" s="43"/>
    </row>
    <row r="573" spans="1:6" ht="13.2">
      <c r="A573" s="43"/>
      <c r="B573" s="43"/>
      <c r="C573" s="43"/>
      <c r="D573" s="44"/>
      <c r="E573" s="116"/>
      <c r="F573" s="43"/>
    </row>
    <row r="574" spans="1:6" ht="13.2">
      <c r="A574" s="43"/>
      <c r="B574" s="43"/>
      <c r="C574" s="43"/>
      <c r="D574" s="44"/>
      <c r="E574" s="116"/>
      <c r="F574" s="43"/>
    </row>
    <row r="575" spans="1:6" ht="13.2">
      <c r="A575" s="43"/>
      <c r="B575" s="43"/>
      <c r="C575" s="43"/>
      <c r="D575" s="44"/>
      <c r="E575" s="116"/>
      <c r="F575" s="43"/>
    </row>
    <row r="576" spans="1:6" ht="13.2">
      <c r="A576" s="43"/>
      <c r="B576" s="43"/>
      <c r="C576" s="43"/>
      <c r="D576" s="44"/>
      <c r="E576" s="116"/>
      <c r="F576" s="43"/>
    </row>
    <row r="577" spans="1:6" ht="13.2">
      <c r="A577" s="43"/>
      <c r="B577" s="43"/>
      <c r="C577" s="43"/>
      <c r="D577" s="44"/>
      <c r="E577" s="116"/>
      <c r="F577" s="43"/>
    </row>
    <row r="578" spans="1:6" ht="13.2">
      <c r="A578" s="43"/>
      <c r="B578" s="43"/>
      <c r="C578" s="43"/>
      <c r="D578" s="44"/>
      <c r="E578" s="116"/>
      <c r="F578" s="43"/>
    </row>
    <row r="579" spans="1:6" ht="13.2">
      <c r="A579" s="43"/>
      <c r="B579" s="43"/>
      <c r="C579" s="43"/>
      <c r="D579" s="44"/>
      <c r="E579" s="116"/>
      <c r="F579" s="43"/>
    </row>
    <row r="580" spans="1:6" ht="13.2">
      <c r="A580" s="43"/>
      <c r="B580" s="43"/>
      <c r="C580" s="43"/>
      <c r="D580" s="44"/>
      <c r="E580" s="116"/>
      <c r="F580" s="43"/>
    </row>
    <row r="581" spans="1:6" ht="13.2">
      <c r="A581" s="43"/>
      <c r="B581" s="43"/>
      <c r="C581" s="43"/>
      <c r="D581" s="44"/>
      <c r="E581" s="116"/>
      <c r="F581" s="43"/>
    </row>
    <row r="582" spans="1:6" ht="13.2">
      <c r="A582" s="43"/>
      <c r="B582" s="43"/>
      <c r="C582" s="43"/>
      <c r="D582" s="44"/>
      <c r="E582" s="116"/>
      <c r="F582" s="43"/>
    </row>
    <row r="583" spans="1:6" ht="13.2">
      <c r="A583" s="43"/>
      <c r="B583" s="43"/>
      <c r="C583" s="43"/>
      <c r="D583" s="44"/>
      <c r="E583" s="116"/>
      <c r="F583" s="43"/>
    </row>
    <row r="584" spans="1:6" ht="13.2">
      <c r="A584" s="43"/>
      <c r="B584" s="43"/>
      <c r="C584" s="43"/>
      <c r="D584" s="44"/>
      <c r="E584" s="116"/>
      <c r="F584" s="43"/>
    </row>
    <row r="585" spans="1:6" ht="13.2">
      <c r="A585" s="43"/>
      <c r="B585" s="43"/>
      <c r="C585" s="43"/>
      <c r="D585" s="44"/>
      <c r="E585" s="116"/>
      <c r="F585" s="43"/>
    </row>
    <row r="586" spans="1:6" ht="13.2">
      <c r="A586" s="43"/>
      <c r="B586" s="43"/>
      <c r="C586" s="43"/>
      <c r="D586" s="44"/>
      <c r="E586" s="116"/>
      <c r="F586" s="43"/>
    </row>
    <row r="587" spans="1:6" ht="13.2">
      <c r="A587" s="43"/>
      <c r="B587" s="43"/>
      <c r="C587" s="43"/>
      <c r="D587" s="44"/>
      <c r="E587" s="116"/>
      <c r="F587" s="43"/>
    </row>
    <row r="588" spans="1:6" ht="13.2">
      <c r="A588" s="43"/>
      <c r="B588" s="43"/>
      <c r="C588" s="43"/>
      <c r="D588" s="44"/>
      <c r="E588" s="116"/>
      <c r="F588" s="43"/>
    </row>
    <row r="589" spans="1:6" ht="13.2">
      <c r="A589" s="43"/>
      <c r="B589" s="43"/>
      <c r="C589" s="43"/>
      <c r="D589" s="44"/>
      <c r="E589" s="116"/>
      <c r="F589" s="43"/>
    </row>
    <row r="590" spans="1:6" ht="13.2">
      <c r="A590" s="43"/>
      <c r="B590" s="43"/>
      <c r="C590" s="43"/>
      <c r="D590" s="44"/>
      <c r="E590" s="116"/>
      <c r="F590" s="43"/>
    </row>
    <row r="591" spans="1:6" ht="13.2">
      <c r="A591" s="43"/>
      <c r="B591" s="43"/>
      <c r="C591" s="43"/>
      <c r="D591" s="44"/>
      <c r="E591" s="116"/>
      <c r="F591" s="43"/>
    </row>
    <row r="592" spans="1:6" ht="13.2">
      <c r="A592" s="43"/>
      <c r="B592" s="43"/>
      <c r="C592" s="43"/>
      <c r="D592" s="44"/>
      <c r="E592" s="116"/>
      <c r="F592" s="43"/>
    </row>
    <row r="593" spans="1:6" ht="13.2">
      <c r="A593" s="43"/>
      <c r="B593" s="43"/>
      <c r="C593" s="43"/>
      <c r="D593" s="44"/>
      <c r="E593" s="116"/>
      <c r="F593" s="43"/>
    </row>
    <row r="594" spans="1:6" ht="13.2">
      <c r="A594" s="43"/>
      <c r="B594" s="43"/>
      <c r="C594" s="43"/>
      <c r="D594" s="44"/>
      <c r="E594" s="116"/>
      <c r="F594" s="43"/>
    </row>
    <row r="595" spans="1:6" ht="13.2">
      <c r="A595" s="43"/>
      <c r="B595" s="43"/>
      <c r="C595" s="43"/>
      <c r="D595" s="44"/>
      <c r="E595" s="116"/>
      <c r="F595" s="43"/>
    </row>
    <row r="596" spans="1:6" ht="13.2">
      <c r="A596" s="43"/>
      <c r="B596" s="43"/>
      <c r="C596" s="43"/>
      <c r="D596" s="44"/>
      <c r="E596" s="116"/>
      <c r="F596" s="43"/>
    </row>
    <row r="597" spans="1:6" ht="13.2">
      <c r="A597" s="43"/>
      <c r="B597" s="43"/>
      <c r="C597" s="43"/>
      <c r="D597" s="44"/>
      <c r="E597" s="116"/>
      <c r="F597" s="43"/>
    </row>
    <row r="598" spans="1:6" ht="13.2">
      <c r="A598" s="43"/>
      <c r="B598" s="43"/>
      <c r="C598" s="43"/>
      <c r="D598" s="44"/>
      <c r="E598" s="116"/>
      <c r="F598" s="43"/>
    </row>
    <row r="599" spans="1:6" ht="13.2">
      <c r="A599" s="43"/>
      <c r="B599" s="43"/>
      <c r="C599" s="43"/>
      <c r="D599" s="44"/>
      <c r="E599" s="116"/>
      <c r="F599" s="43"/>
    </row>
    <row r="600" spans="1:6" ht="13.2">
      <c r="A600" s="43"/>
      <c r="B600" s="43"/>
      <c r="C600" s="43"/>
      <c r="D600" s="44"/>
      <c r="E600" s="116"/>
      <c r="F600" s="43"/>
    </row>
    <row r="601" spans="1:6" ht="13.2">
      <c r="A601" s="43"/>
      <c r="B601" s="43"/>
      <c r="C601" s="43"/>
      <c r="D601" s="44"/>
      <c r="E601" s="116"/>
      <c r="F601" s="43"/>
    </row>
    <row r="602" spans="1:6" ht="13.2">
      <c r="A602" s="43"/>
      <c r="B602" s="43"/>
      <c r="C602" s="43"/>
      <c r="D602" s="44"/>
      <c r="E602" s="116"/>
      <c r="F602" s="43"/>
    </row>
    <row r="603" spans="1:6" ht="13.2">
      <c r="A603" s="43"/>
      <c r="B603" s="43"/>
      <c r="C603" s="43"/>
      <c r="D603" s="44"/>
      <c r="E603" s="116"/>
      <c r="F603" s="43"/>
    </row>
    <row r="604" spans="1:6" ht="13.2">
      <c r="A604" s="43"/>
      <c r="B604" s="43"/>
      <c r="C604" s="43"/>
      <c r="D604" s="44"/>
      <c r="E604" s="116"/>
      <c r="F604" s="43"/>
    </row>
    <row r="605" spans="1:6" ht="13.2">
      <c r="A605" s="43"/>
      <c r="B605" s="43"/>
      <c r="C605" s="43"/>
      <c r="D605" s="44"/>
      <c r="E605" s="116"/>
      <c r="F605" s="43"/>
    </row>
    <row r="606" spans="1:6" ht="13.2">
      <c r="A606" s="43"/>
      <c r="B606" s="43"/>
      <c r="C606" s="43"/>
      <c r="D606" s="44"/>
      <c r="E606" s="116"/>
      <c r="F606" s="43"/>
    </row>
    <row r="607" spans="1:6" ht="13.2">
      <c r="A607" s="43"/>
      <c r="B607" s="43"/>
      <c r="C607" s="43"/>
      <c r="D607" s="44"/>
      <c r="E607" s="116"/>
      <c r="F607" s="43"/>
    </row>
    <row r="608" spans="1:6" ht="13.2">
      <c r="A608" s="43"/>
      <c r="B608" s="43"/>
      <c r="C608" s="43"/>
      <c r="D608" s="44"/>
      <c r="E608" s="116"/>
      <c r="F608" s="43"/>
    </row>
    <row r="609" spans="1:6" ht="13.2">
      <c r="A609" s="43"/>
      <c r="B609" s="43"/>
      <c r="C609" s="43"/>
      <c r="D609" s="44"/>
      <c r="E609" s="116"/>
      <c r="F609" s="43"/>
    </row>
    <row r="610" spans="1:6" ht="13.2">
      <c r="A610" s="43"/>
      <c r="B610" s="43"/>
      <c r="C610" s="43"/>
      <c r="D610" s="44"/>
      <c r="E610" s="116"/>
      <c r="F610" s="43"/>
    </row>
    <row r="611" spans="1:6" ht="13.2">
      <c r="A611" s="43"/>
      <c r="B611" s="43"/>
      <c r="C611" s="43"/>
      <c r="D611" s="44"/>
      <c r="E611" s="116"/>
      <c r="F611" s="43"/>
    </row>
    <row r="612" spans="1:6" ht="13.2">
      <c r="A612" s="43"/>
      <c r="B612" s="43"/>
      <c r="C612" s="43"/>
      <c r="D612" s="44"/>
      <c r="E612" s="116"/>
      <c r="F612" s="43"/>
    </row>
    <row r="613" spans="1:6" ht="13.2">
      <c r="A613" s="43"/>
      <c r="B613" s="43"/>
      <c r="C613" s="43"/>
      <c r="D613" s="44"/>
      <c r="E613" s="116"/>
      <c r="F613" s="43"/>
    </row>
    <row r="614" spans="1:6" ht="13.2">
      <c r="A614" s="43"/>
      <c r="B614" s="43"/>
      <c r="C614" s="43"/>
      <c r="D614" s="44"/>
      <c r="E614" s="116"/>
      <c r="F614" s="43"/>
    </row>
    <row r="615" spans="1:6" ht="13.2">
      <c r="A615" s="43"/>
      <c r="B615" s="43"/>
      <c r="C615" s="43"/>
      <c r="D615" s="44"/>
      <c r="E615" s="116"/>
      <c r="F615" s="43"/>
    </row>
    <row r="616" spans="1:6" ht="13.2">
      <c r="A616" s="43"/>
      <c r="B616" s="43"/>
      <c r="C616" s="43"/>
      <c r="D616" s="44"/>
      <c r="E616" s="116"/>
      <c r="F616" s="43"/>
    </row>
    <row r="617" spans="1:6" ht="13.2">
      <c r="A617" s="43"/>
      <c r="B617" s="43"/>
      <c r="C617" s="43"/>
      <c r="D617" s="44"/>
      <c r="E617" s="116"/>
      <c r="F617" s="43"/>
    </row>
    <row r="618" spans="1:6" ht="13.2">
      <c r="A618" s="43"/>
      <c r="B618" s="43"/>
      <c r="C618" s="43"/>
      <c r="D618" s="44"/>
      <c r="E618" s="116"/>
      <c r="F618" s="43"/>
    </row>
    <row r="619" spans="1:6" ht="13.2">
      <c r="A619" s="43"/>
      <c r="B619" s="43"/>
      <c r="C619" s="43"/>
      <c r="D619" s="44"/>
      <c r="E619" s="116"/>
      <c r="F619" s="43"/>
    </row>
    <row r="620" spans="1:6" ht="13.2">
      <c r="A620" s="43"/>
      <c r="B620" s="43"/>
      <c r="C620" s="43"/>
      <c r="D620" s="44"/>
      <c r="E620" s="116"/>
      <c r="F620" s="43"/>
    </row>
    <row r="621" spans="1:6" ht="13.2">
      <c r="A621" s="43"/>
      <c r="B621" s="43"/>
      <c r="C621" s="43"/>
      <c r="D621" s="44"/>
      <c r="E621" s="116"/>
      <c r="F621" s="43"/>
    </row>
    <row r="622" spans="1:6" ht="13.2">
      <c r="A622" s="43"/>
      <c r="B622" s="43"/>
      <c r="C622" s="43"/>
      <c r="D622" s="44"/>
      <c r="E622" s="116"/>
      <c r="F622" s="43"/>
    </row>
    <row r="623" spans="1:6" ht="13.2">
      <c r="A623" s="43"/>
      <c r="B623" s="43"/>
      <c r="C623" s="43"/>
      <c r="D623" s="44"/>
      <c r="E623" s="116"/>
      <c r="F623" s="43"/>
    </row>
    <row r="624" spans="1:6" ht="13.2">
      <c r="A624" s="43"/>
      <c r="B624" s="43"/>
      <c r="C624" s="43"/>
      <c r="D624" s="44"/>
      <c r="E624" s="116"/>
      <c r="F624" s="43"/>
    </row>
    <row r="625" spans="1:6" ht="13.2">
      <c r="A625" s="43"/>
      <c r="B625" s="43"/>
      <c r="C625" s="43"/>
      <c r="D625" s="44"/>
      <c r="E625" s="116"/>
      <c r="F625" s="43"/>
    </row>
    <row r="626" spans="1:6" ht="13.2">
      <c r="A626" s="43"/>
      <c r="B626" s="43"/>
      <c r="C626" s="43"/>
      <c r="D626" s="44"/>
      <c r="E626" s="116"/>
      <c r="F626" s="43"/>
    </row>
    <row r="627" spans="1:6" ht="13.2">
      <c r="A627" s="43"/>
      <c r="B627" s="43"/>
      <c r="C627" s="43"/>
      <c r="D627" s="44"/>
      <c r="E627" s="116"/>
      <c r="F627" s="43"/>
    </row>
    <row r="628" spans="1:6" ht="13.2">
      <c r="A628" s="43"/>
      <c r="B628" s="43"/>
      <c r="C628" s="43"/>
      <c r="D628" s="44"/>
      <c r="E628" s="116"/>
      <c r="F628" s="43"/>
    </row>
    <row r="629" spans="1:6" ht="13.2">
      <c r="A629" s="43"/>
      <c r="B629" s="43"/>
      <c r="C629" s="43"/>
      <c r="D629" s="44"/>
      <c r="E629" s="116"/>
      <c r="F629" s="43"/>
    </row>
    <row r="630" spans="1:6" ht="13.2">
      <c r="A630" s="43"/>
      <c r="B630" s="43"/>
      <c r="C630" s="43"/>
      <c r="D630" s="44"/>
      <c r="E630" s="116"/>
      <c r="F630" s="43"/>
    </row>
    <row r="631" spans="1:6" ht="13.2">
      <c r="A631" s="43"/>
      <c r="B631" s="43"/>
      <c r="C631" s="43"/>
      <c r="D631" s="44"/>
      <c r="E631" s="116"/>
      <c r="F631" s="43"/>
    </row>
    <row r="632" spans="1:6" ht="13.2">
      <c r="A632" s="43"/>
      <c r="B632" s="43"/>
      <c r="C632" s="43"/>
      <c r="D632" s="44"/>
      <c r="E632" s="116"/>
      <c r="F632" s="43"/>
    </row>
    <row r="633" spans="1:6" ht="13.2">
      <c r="A633" s="43"/>
      <c r="B633" s="43"/>
      <c r="C633" s="43"/>
      <c r="D633" s="44"/>
      <c r="E633" s="116"/>
      <c r="F633" s="43"/>
    </row>
    <row r="634" spans="1:6" ht="13.2">
      <c r="A634" s="43"/>
      <c r="B634" s="43"/>
      <c r="C634" s="43"/>
      <c r="D634" s="44"/>
      <c r="E634" s="116"/>
      <c r="F634" s="43"/>
    </row>
    <row r="635" spans="1:6" ht="13.2">
      <c r="A635" s="43"/>
      <c r="B635" s="43"/>
      <c r="C635" s="43"/>
      <c r="D635" s="44"/>
      <c r="E635" s="116"/>
      <c r="F635" s="43"/>
    </row>
    <row r="636" spans="1:6" ht="13.2">
      <c r="A636" s="43"/>
      <c r="B636" s="43"/>
      <c r="C636" s="43"/>
      <c r="D636" s="44"/>
      <c r="E636" s="116"/>
      <c r="F636" s="43"/>
    </row>
    <row r="637" spans="1:6" ht="13.2">
      <c r="A637" s="43"/>
      <c r="B637" s="43"/>
      <c r="C637" s="43"/>
      <c r="D637" s="44"/>
      <c r="E637" s="116"/>
      <c r="F637" s="43"/>
    </row>
    <row r="638" spans="1:6" ht="13.2">
      <c r="A638" s="43"/>
      <c r="B638" s="43"/>
      <c r="C638" s="43"/>
      <c r="D638" s="44"/>
      <c r="E638" s="116"/>
      <c r="F638" s="43"/>
    </row>
    <row r="639" spans="1:6" ht="13.2">
      <c r="A639" s="43"/>
      <c r="B639" s="43"/>
      <c r="C639" s="43"/>
      <c r="D639" s="44"/>
      <c r="E639" s="116"/>
      <c r="F639" s="43"/>
    </row>
    <row r="640" spans="1:6" ht="13.2">
      <c r="A640" s="43"/>
      <c r="B640" s="43"/>
      <c r="C640" s="43"/>
      <c r="D640" s="44"/>
      <c r="E640" s="116"/>
      <c r="F640" s="43"/>
    </row>
    <row r="641" spans="1:6" ht="13.2">
      <c r="A641" s="43"/>
      <c r="B641" s="43"/>
      <c r="C641" s="43"/>
      <c r="D641" s="44"/>
      <c r="E641" s="116"/>
      <c r="F641" s="43"/>
    </row>
    <row r="642" spans="1:6" ht="13.2">
      <c r="A642" s="43"/>
      <c r="B642" s="43"/>
      <c r="C642" s="43"/>
      <c r="D642" s="44"/>
      <c r="E642" s="116"/>
      <c r="F642" s="43"/>
    </row>
    <row r="643" spans="1:6" ht="13.2">
      <c r="A643" s="43"/>
      <c r="B643" s="43"/>
      <c r="C643" s="43"/>
      <c r="D643" s="44"/>
      <c r="E643" s="116"/>
      <c r="F643" s="43"/>
    </row>
    <row r="644" spans="1:6" ht="13.2">
      <c r="A644" s="43"/>
      <c r="B644" s="43"/>
      <c r="C644" s="43"/>
      <c r="D644" s="44"/>
      <c r="E644" s="116"/>
      <c r="F644" s="43"/>
    </row>
    <row r="645" spans="1:6" ht="13.2">
      <c r="A645" s="43"/>
      <c r="B645" s="43"/>
      <c r="C645" s="43"/>
      <c r="D645" s="44"/>
      <c r="E645" s="116"/>
      <c r="F645" s="43"/>
    </row>
    <row r="646" spans="1:6" ht="13.2">
      <c r="A646" s="43"/>
      <c r="B646" s="43"/>
      <c r="C646" s="43"/>
      <c r="D646" s="44"/>
      <c r="E646" s="116"/>
      <c r="F646" s="43"/>
    </row>
    <row r="647" spans="1:6" ht="13.2">
      <c r="A647" s="43"/>
      <c r="B647" s="43"/>
      <c r="C647" s="43"/>
      <c r="D647" s="44"/>
      <c r="E647" s="116"/>
      <c r="F647" s="43"/>
    </row>
    <row r="648" spans="1:6" ht="13.2">
      <c r="A648" s="43"/>
      <c r="B648" s="43"/>
      <c r="C648" s="43"/>
      <c r="D648" s="44"/>
      <c r="E648" s="116"/>
      <c r="F648" s="43"/>
    </row>
    <row r="649" spans="1:6" ht="13.2">
      <c r="A649" s="43"/>
      <c r="B649" s="43"/>
      <c r="C649" s="43"/>
      <c r="D649" s="44"/>
      <c r="E649" s="116"/>
      <c r="F649" s="43"/>
    </row>
    <row r="650" spans="1:6" ht="13.2">
      <c r="A650" s="43"/>
      <c r="B650" s="43"/>
      <c r="C650" s="43"/>
      <c r="D650" s="44"/>
      <c r="E650" s="116"/>
      <c r="F650" s="43"/>
    </row>
    <row r="651" spans="1:6" ht="13.2">
      <c r="A651" s="43"/>
      <c r="B651" s="43"/>
      <c r="C651" s="43"/>
      <c r="D651" s="44"/>
      <c r="E651" s="116"/>
      <c r="F651" s="43"/>
    </row>
    <row r="652" spans="1:6" ht="13.2">
      <c r="A652" s="43"/>
      <c r="B652" s="43"/>
      <c r="C652" s="43"/>
      <c r="D652" s="44"/>
      <c r="E652" s="116"/>
      <c r="F652" s="43"/>
    </row>
    <row r="653" spans="1:6" ht="13.2">
      <c r="A653" s="43"/>
      <c r="B653" s="43"/>
      <c r="C653" s="43"/>
      <c r="D653" s="44"/>
      <c r="E653" s="116"/>
      <c r="F653" s="43"/>
    </row>
    <row r="654" spans="1:6" ht="13.2">
      <c r="A654" s="43"/>
      <c r="B654" s="43"/>
      <c r="C654" s="43"/>
      <c r="D654" s="44"/>
      <c r="E654" s="116"/>
      <c r="F654" s="43"/>
    </row>
    <row r="655" spans="1:6" ht="13.2">
      <c r="A655" s="43"/>
      <c r="B655" s="43"/>
      <c r="C655" s="43"/>
      <c r="D655" s="44"/>
      <c r="E655" s="116"/>
      <c r="F655" s="43"/>
    </row>
    <row r="656" spans="1:6" ht="13.2">
      <c r="A656" s="43"/>
      <c r="B656" s="43"/>
      <c r="C656" s="43"/>
      <c r="D656" s="44"/>
      <c r="E656" s="116"/>
      <c r="F656" s="43"/>
    </row>
    <row r="657" spans="1:6" ht="13.2">
      <c r="A657" s="43"/>
      <c r="B657" s="43"/>
      <c r="C657" s="43"/>
      <c r="D657" s="44"/>
      <c r="E657" s="116"/>
      <c r="F657" s="43"/>
    </row>
    <row r="658" spans="1:6" ht="13.2">
      <c r="A658" s="43"/>
      <c r="B658" s="43"/>
      <c r="C658" s="43"/>
      <c r="D658" s="44"/>
      <c r="E658" s="116"/>
      <c r="F658" s="43"/>
    </row>
    <row r="659" spans="1:6" ht="13.2">
      <c r="A659" s="43"/>
      <c r="B659" s="43"/>
      <c r="C659" s="43"/>
      <c r="D659" s="44"/>
      <c r="E659" s="116"/>
      <c r="F659" s="43"/>
    </row>
    <row r="660" spans="1:6" ht="13.2">
      <c r="A660" s="43"/>
      <c r="B660" s="43"/>
      <c r="C660" s="43"/>
      <c r="D660" s="44"/>
      <c r="E660" s="116"/>
      <c r="F660" s="43"/>
    </row>
    <row r="661" spans="1:6" ht="13.2">
      <c r="A661" s="43"/>
      <c r="B661" s="43"/>
      <c r="C661" s="43"/>
      <c r="D661" s="44"/>
      <c r="E661" s="116"/>
      <c r="F661" s="43"/>
    </row>
    <row r="662" spans="1:6" ht="13.2">
      <c r="A662" s="43"/>
      <c r="B662" s="43"/>
      <c r="C662" s="43"/>
      <c r="D662" s="44"/>
      <c r="E662" s="116"/>
      <c r="F662" s="43"/>
    </row>
    <row r="663" spans="1:6" ht="13.2">
      <c r="A663" s="43"/>
      <c r="B663" s="43"/>
      <c r="C663" s="43"/>
      <c r="D663" s="44"/>
      <c r="E663" s="116"/>
      <c r="F663" s="43"/>
    </row>
    <row r="664" spans="1:6" ht="13.2">
      <c r="A664" s="43"/>
      <c r="B664" s="43"/>
      <c r="C664" s="43"/>
      <c r="D664" s="44"/>
      <c r="E664" s="116"/>
      <c r="F664" s="43"/>
    </row>
    <row r="665" spans="1:6" ht="13.2">
      <c r="A665" s="43"/>
      <c r="B665" s="43"/>
      <c r="C665" s="43"/>
      <c r="D665" s="44"/>
      <c r="E665" s="116"/>
      <c r="F665" s="43"/>
    </row>
    <row r="666" spans="1:6" ht="13.2">
      <c r="A666" s="43"/>
      <c r="B666" s="43"/>
      <c r="C666" s="43"/>
      <c r="D666" s="44"/>
      <c r="E666" s="116"/>
      <c r="F666" s="43"/>
    </row>
    <row r="667" spans="1:6" ht="13.2">
      <c r="A667" s="43"/>
      <c r="B667" s="43"/>
      <c r="C667" s="43"/>
      <c r="D667" s="44"/>
      <c r="E667" s="116"/>
      <c r="F667" s="43"/>
    </row>
    <row r="668" spans="1:6" ht="13.2">
      <c r="A668" s="43"/>
      <c r="B668" s="43"/>
      <c r="C668" s="43"/>
      <c r="D668" s="44"/>
      <c r="E668" s="116"/>
      <c r="F668" s="43"/>
    </row>
    <row r="669" spans="1:6" ht="13.2">
      <c r="A669" s="43"/>
      <c r="B669" s="43"/>
      <c r="C669" s="43"/>
      <c r="D669" s="44"/>
      <c r="E669" s="116"/>
      <c r="F669" s="43"/>
    </row>
    <row r="670" spans="1:6" ht="13.2">
      <c r="A670" s="43"/>
      <c r="B670" s="43"/>
      <c r="C670" s="43"/>
      <c r="D670" s="44"/>
      <c r="E670" s="116"/>
      <c r="F670" s="43"/>
    </row>
    <row r="671" spans="1:6" ht="13.2">
      <c r="A671" s="43"/>
      <c r="B671" s="43"/>
      <c r="C671" s="43"/>
      <c r="D671" s="44"/>
      <c r="E671" s="116"/>
      <c r="F671" s="43"/>
    </row>
    <row r="672" spans="1:6" ht="13.2">
      <c r="A672" s="43"/>
      <c r="B672" s="43"/>
      <c r="C672" s="43"/>
      <c r="D672" s="44"/>
      <c r="E672" s="116"/>
      <c r="F672" s="43"/>
    </row>
    <row r="673" spans="1:6" ht="13.2">
      <c r="A673" s="43"/>
      <c r="B673" s="43"/>
      <c r="C673" s="43"/>
      <c r="D673" s="44"/>
      <c r="E673" s="116"/>
      <c r="F673" s="43"/>
    </row>
    <row r="674" spans="1:6" ht="13.2">
      <c r="A674" s="43"/>
      <c r="B674" s="43"/>
      <c r="C674" s="43"/>
      <c r="D674" s="44"/>
      <c r="E674" s="116"/>
      <c r="F674" s="43"/>
    </row>
    <row r="675" spans="1:6" ht="13.2">
      <c r="A675" s="43"/>
      <c r="B675" s="43"/>
      <c r="C675" s="43"/>
      <c r="D675" s="44"/>
      <c r="E675" s="116"/>
      <c r="F675" s="43"/>
    </row>
    <row r="676" spans="1:6" ht="13.2">
      <c r="A676" s="43"/>
      <c r="B676" s="43"/>
      <c r="C676" s="43"/>
      <c r="D676" s="44"/>
      <c r="E676" s="116"/>
      <c r="F676" s="43"/>
    </row>
    <row r="677" spans="1:6" ht="13.2">
      <c r="A677" s="43"/>
      <c r="B677" s="43"/>
      <c r="C677" s="43"/>
      <c r="D677" s="44"/>
      <c r="E677" s="116"/>
      <c r="F677" s="43"/>
    </row>
    <row r="678" spans="1:6" ht="13.2">
      <c r="A678" s="43"/>
      <c r="B678" s="43"/>
      <c r="C678" s="43"/>
      <c r="D678" s="44"/>
      <c r="E678" s="116"/>
      <c r="F678" s="43"/>
    </row>
    <row r="679" spans="1:6" ht="13.2">
      <c r="A679" s="43"/>
      <c r="B679" s="43"/>
      <c r="C679" s="43"/>
      <c r="D679" s="44"/>
      <c r="E679" s="116"/>
      <c r="F679" s="43"/>
    </row>
    <row r="680" spans="1:6" ht="13.2">
      <c r="A680" s="43"/>
      <c r="B680" s="43"/>
      <c r="C680" s="43"/>
      <c r="D680" s="44"/>
      <c r="E680" s="116"/>
      <c r="F680" s="43"/>
    </row>
    <row r="681" spans="1:6" ht="13.2">
      <c r="A681" s="43"/>
      <c r="B681" s="43"/>
      <c r="C681" s="43"/>
      <c r="D681" s="44"/>
      <c r="E681" s="116"/>
      <c r="F681" s="43"/>
    </row>
    <row r="682" spans="1:6" ht="13.2">
      <c r="A682" s="43"/>
      <c r="B682" s="43"/>
      <c r="C682" s="43"/>
      <c r="D682" s="44"/>
      <c r="E682" s="116"/>
      <c r="F682" s="43"/>
    </row>
    <row r="683" spans="1:6" ht="13.2">
      <c r="A683" s="43"/>
      <c r="B683" s="43"/>
      <c r="C683" s="43"/>
      <c r="D683" s="44"/>
      <c r="E683" s="116"/>
      <c r="F683" s="43"/>
    </row>
    <row r="684" spans="1:6" ht="13.2">
      <c r="A684" s="43"/>
      <c r="B684" s="43"/>
      <c r="C684" s="43"/>
      <c r="D684" s="44"/>
      <c r="E684" s="116"/>
      <c r="F684" s="43"/>
    </row>
    <row r="685" spans="1:6" ht="13.2">
      <c r="A685" s="43"/>
      <c r="B685" s="43"/>
      <c r="C685" s="43"/>
      <c r="D685" s="44"/>
      <c r="E685" s="116"/>
      <c r="F685" s="43"/>
    </row>
    <row r="686" spans="1:6" ht="13.2">
      <c r="A686" s="43"/>
      <c r="B686" s="43"/>
      <c r="C686" s="43"/>
      <c r="D686" s="44"/>
      <c r="E686" s="116"/>
      <c r="F686" s="43"/>
    </row>
    <row r="687" spans="1:6" ht="13.2">
      <c r="A687" s="43"/>
      <c r="B687" s="43"/>
      <c r="C687" s="43"/>
      <c r="D687" s="44"/>
      <c r="E687" s="116"/>
      <c r="F687" s="43"/>
    </row>
    <row r="688" spans="1:6" ht="13.2">
      <c r="A688" s="43"/>
      <c r="B688" s="43"/>
      <c r="C688" s="43"/>
      <c r="D688" s="44"/>
      <c r="E688" s="116"/>
      <c r="F688" s="43"/>
    </row>
    <row r="689" spans="1:6" ht="13.2">
      <c r="A689" s="43"/>
      <c r="B689" s="43"/>
      <c r="C689" s="43"/>
      <c r="D689" s="44"/>
      <c r="E689" s="116"/>
      <c r="F689" s="43"/>
    </row>
    <row r="690" spans="1:6" ht="13.2">
      <c r="A690" s="43"/>
      <c r="B690" s="43"/>
      <c r="C690" s="43"/>
      <c r="D690" s="44"/>
      <c r="E690" s="116"/>
      <c r="F690" s="43"/>
    </row>
    <row r="691" spans="1:6" ht="13.2">
      <c r="A691" s="43"/>
      <c r="B691" s="43"/>
      <c r="C691" s="43"/>
      <c r="D691" s="44"/>
      <c r="E691" s="116"/>
      <c r="F691" s="43"/>
    </row>
    <row r="692" spans="1:6" ht="13.2">
      <c r="A692" s="43"/>
      <c r="B692" s="43"/>
      <c r="C692" s="43"/>
      <c r="D692" s="44"/>
      <c r="E692" s="116"/>
      <c r="F692" s="43"/>
    </row>
    <row r="693" spans="1:6" ht="13.2">
      <c r="A693" s="43"/>
      <c r="B693" s="43"/>
      <c r="C693" s="43"/>
      <c r="D693" s="44"/>
      <c r="E693" s="116"/>
      <c r="F693" s="43"/>
    </row>
    <row r="694" spans="1:6" ht="13.2">
      <c r="A694" s="43"/>
      <c r="B694" s="43"/>
      <c r="C694" s="43"/>
      <c r="D694" s="44"/>
      <c r="E694" s="116"/>
      <c r="F694" s="43"/>
    </row>
    <row r="695" spans="1:6" ht="13.2">
      <c r="A695" s="43"/>
      <c r="B695" s="43"/>
      <c r="C695" s="43"/>
      <c r="D695" s="44"/>
      <c r="E695" s="116"/>
      <c r="F695" s="43"/>
    </row>
    <row r="696" spans="1:6" ht="13.2">
      <c r="A696" s="43"/>
      <c r="B696" s="43"/>
      <c r="C696" s="43"/>
      <c r="D696" s="44"/>
      <c r="E696" s="116"/>
      <c r="F696" s="43"/>
    </row>
    <row r="697" spans="1:6" ht="13.2">
      <c r="A697" s="43"/>
      <c r="B697" s="43"/>
      <c r="C697" s="43"/>
      <c r="D697" s="44"/>
      <c r="E697" s="116"/>
      <c r="F697" s="43"/>
    </row>
    <row r="698" spans="1:6" ht="13.2">
      <c r="A698" s="43"/>
      <c r="B698" s="43"/>
      <c r="C698" s="43"/>
      <c r="D698" s="44"/>
      <c r="E698" s="116"/>
      <c r="F698" s="43"/>
    </row>
    <row r="699" spans="1:6" ht="13.2">
      <c r="A699" s="43"/>
      <c r="B699" s="43"/>
      <c r="C699" s="43"/>
      <c r="D699" s="44"/>
      <c r="E699" s="116"/>
      <c r="F699" s="43"/>
    </row>
    <row r="700" spans="1:6" ht="13.2">
      <c r="A700" s="43"/>
      <c r="B700" s="43"/>
      <c r="C700" s="43"/>
      <c r="D700" s="44"/>
      <c r="E700" s="116"/>
      <c r="F700" s="43"/>
    </row>
    <row r="701" spans="1:6" ht="13.2">
      <c r="A701" s="43"/>
      <c r="B701" s="43"/>
      <c r="C701" s="43"/>
      <c r="D701" s="44"/>
      <c r="E701" s="116"/>
      <c r="F701" s="43"/>
    </row>
    <row r="702" spans="1:6" ht="13.2">
      <c r="A702" s="43"/>
      <c r="B702" s="43"/>
      <c r="C702" s="43"/>
      <c r="D702" s="44"/>
      <c r="E702" s="116"/>
      <c r="F702" s="43"/>
    </row>
    <row r="703" spans="1:6" ht="13.2">
      <c r="A703" s="43"/>
      <c r="B703" s="43"/>
      <c r="C703" s="43"/>
      <c r="D703" s="44"/>
      <c r="E703" s="116"/>
      <c r="F703" s="43"/>
    </row>
    <row r="704" spans="1:6" ht="13.2">
      <c r="A704" s="43"/>
      <c r="B704" s="43"/>
      <c r="C704" s="43"/>
      <c r="D704" s="44"/>
      <c r="E704" s="116"/>
      <c r="F704" s="43"/>
    </row>
    <row r="705" spans="1:6" ht="13.2">
      <c r="A705" s="43"/>
      <c r="B705" s="43"/>
      <c r="C705" s="43"/>
      <c r="D705" s="44"/>
      <c r="E705" s="116"/>
      <c r="F705" s="43"/>
    </row>
    <row r="706" spans="1:6" ht="13.2">
      <c r="A706" s="43"/>
      <c r="B706" s="43"/>
      <c r="C706" s="43"/>
      <c r="D706" s="44"/>
      <c r="E706" s="116"/>
      <c r="F706" s="43"/>
    </row>
    <row r="707" spans="1:6" ht="13.2">
      <c r="A707" s="43"/>
      <c r="B707" s="43"/>
      <c r="C707" s="43"/>
      <c r="D707" s="44"/>
      <c r="E707" s="116"/>
      <c r="F707" s="43"/>
    </row>
    <row r="708" spans="1:6" ht="13.2">
      <c r="A708" s="43"/>
      <c r="B708" s="43"/>
      <c r="C708" s="43"/>
      <c r="D708" s="44"/>
      <c r="E708" s="116"/>
      <c r="F708" s="43"/>
    </row>
    <row r="709" spans="1:6" ht="13.2">
      <c r="A709" s="43"/>
      <c r="B709" s="43"/>
      <c r="C709" s="43"/>
      <c r="D709" s="44"/>
      <c r="E709" s="116"/>
      <c r="F709" s="43"/>
    </row>
    <row r="710" spans="1:6" ht="13.2">
      <c r="A710" s="43"/>
      <c r="B710" s="43"/>
      <c r="C710" s="43"/>
      <c r="D710" s="44"/>
      <c r="E710" s="116"/>
      <c r="F710" s="43"/>
    </row>
    <row r="711" spans="1:6" ht="13.2">
      <c r="A711" s="43"/>
      <c r="B711" s="43"/>
      <c r="C711" s="43"/>
      <c r="D711" s="44"/>
      <c r="E711" s="116"/>
      <c r="F711" s="43"/>
    </row>
    <row r="712" spans="1:6" ht="13.2">
      <c r="A712" s="43"/>
      <c r="B712" s="43"/>
      <c r="C712" s="43"/>
      <c r="D712" s="44"/>
      <c r="E712" s="116"/>
      <c r="F712" s="43"/>
    </row>
    <row r="713" spans="1:6" ht="13.2">
      <c r="A713" s="43"/>
      <c r="B713" s="43"/>
      <c r="C713" s="43"/>
      <c r="D713" s="44"/>
      <c r="E713" s="116"/>
      <c r="F713" s="43"/>
    </row>
    <row r="714" spans="1:6" ht="13.2">
      <c r="A714" s="43"/>
      <c r="B714" s="43"/>
      <c r="C714" s="43"/>
      <c r="D714" s="44"/>
      <c r="E714" s="116"/>
      <c r="F714" s="43"/>
    </row>
    <row r="715" spans="1:6" ht="13.2">
      <c r="A715" s="43"/>
      <c r="B715" s="43"/>
      <c r="C715" s="43"/>
      <c r="D715" s="44"/>
      <c r="E715" s="116"/>
      <c r="F715" s="43"/>
    </row>
    <row r="716" spans="1:6" ht="13.2">
      <c r="A716" s="43"/>
      <c r="B716" s="43"/>
      <c r="C716" s="43"/>
      <c r="D716" s="44"/>
      <c r="E716" s="116"/>
      <c r="F716" s="43"/>
    </row>
    <row r="717" spans="1:6" ht="13.2">
      <c r="A717" s="43"/>
      <c r="B717" s="43"/>
      <c r="C717" s="43"/>
      <c r="D717" s="44"/>
      <c r="E717" s="116"/>
      <c r="F717" s="43"/>
    </row>
    <row r="718" spans="1:6" ht="13.2">
      <c r="A718" s="43"/>
      <c r="B718" s="43"/>
      <c r="C718" s="43"/>
      <c r="D718" s="44"/>
      <c r="E718" s="116"/>
      <c r="F718" s="43"/>
    </row>
    <row r="719" spans="1:6" ht="13.2">
      <c r="A719" s="43"/>
      <c r="B719" s="43"/>
      <c r="C719" s="43"/>
      <c r="D719" s="44"/>
      <c r="E719" s="116"/>
      <c r="F719" s="43"/>
    </row>
    <row r="720" spans="1:6" ht="13.2">
      <c r="A720" s="43"/>
      <c r="B720" s="43"/>
      <c r="C720" s="43"/>
      <c r="D720" s="44"/>
      <c r="E720" s="116"/>
      <c r="F720" s="43"/>
    </row>
    <row r="721" spans="1:6" ht="13.2">
      <c r="A721" s="43"/>
      <c r="B721" s="43"/>
      <c r="C721" s="43"/>
      <c r="D721" s="44"/>
      <c r="E721" s="116"/>
      <c r="F721" s="43"/>
    </row>
    <row r="722" spans="1:6" ht="13.2">
      <c r="A722" s="43"/>
      <c r="B722" s="43"/>
      <c r="C722" s="43"/>
      <c r="D722" s="44"/>
      <c r="E722" s="116"/>
      <c r="F722" s="43"/>
    </row>
    <row r="723" spans="1:6" ht="13.2">
      <c r="A723" s="43"/>
      <c r="B723" s="43"/>
      <c r="C723" s="43"/>
      <c r="D723" s="44"/>
      <c r="E723" s="116"/>
      <c r="F723" s="43"/>
    </row>
    <row r="724" spans="1:6" ht="13.2">
      <c r="A724" s="43"/>
      <c r="B724" s="43"/>
      <c r="C724" s="43"/>
      <c r="D724" s="44"/>
      <c r="E724" s="116"/>
      <c r="F724" s="43"/>
    </row>
    <row r="725" spans="1:6" ht="13.2">
      <c r="A725" s="43"/>
      <c r="B725" s="43"/>
      <c r="C725" s="43"/>
      <c r="D725" s="44"/>
      <c r="E725" s="116"/>
      <c r="F725" s="43"/>
    </row>
    <row r="726" spans="1:6" ht="13.2">
      <c r="A726" s="43"/>
      <c r="B726" s="43"/>
      <c r="C726" s="43"/>
      <c r="D726" s="44"/>
      <c r="E726" s="116"/>
      <c r="F726" s="43"/>
    </row>
    <row r="727" spans="1:6" ht="13.2">
      <c r="A727" s="43"/>
      <c r="B727" s="43"/>
      <c r="C727" s="43"/>
      <c r="D727" s="44"/>
      <c r="E727" s="116"/>
      <c r="F727" s="43"/>
    </row>
    <row r="728" spans="1:6" ht="13.2">
      <c r="A728" s="43"/>
      <c r="B728" s="43"/>
      <c r="C728" s="43"/>
      <c r="D728" s="44"/>
      <c r="E728" s="116"/>
      <c r="F728" s="43"/>
    </row>
    <row r="729" spans="1:6" ht="13.2">
      <c r="A729" s="43"/>
      <c r="B729" s="43"/>
      <c r="C729" s="43"/>
      <c r="D729" s="44"/>
      <c r="E729" s="116"/>
      <c r="F729" s="43"/>
    </row>
    <row r="730" spans="1:6" ht="13.2">
      <c r="A730" s="43"/>
      <c r="B730" s="43"/>
      <c r="C730" s="43"/>
      <c r="D730" s="44"/>
      <c r="E730" s="116"/>
      <c r="F730" s="43"/>
    </row>
    <row r="731" spans="1:6" ht="13.2">
      <c r="A731" s="43"/>
      <c r="B731" s="43"/>
      <c r="C731" s="43"/>
      <c r="D731" s="44"/>
      <c r="E731" s="116"/>
      <c r="F731" s="43"/>
    </row>
    <row r="732" spans="1:6" ht="13.2">
      <c r="A732" s="43"/>
      <c r="B732" s="43"/>
      <c r="C732" s="43"/>
      <c r="D732" s="44"/>
      <c r="E732" s="116"/>
      <c r="F732" s="43"/>
    </row>
    <row r="733" spans="1:6" ht="13.2">
      <c r="A733" s="43"/>
      <c r="B733" s="43"/>
      <c r="C733" s="43"/>
      <c r="D733" s="44"/>
      <c r="E733" s="116"/>
      <c r="F733" s="43"/>
    </row>
    <row r="734" spans="1:6" ht="13.2">
      <c r="A734" s="43"/>
      <c r="B734" s="43"/>
      <c r="C734" s="43"/>
      <c r="D734" s="44"/>
      <c r="E734" s="116"/>
      <c r="F734" s="43"/>
    </row>
    <row r="735" spans="1:6" ht="13.2">
      <c r="A735" s="43"/>
      <c r="B735" s="43"/>
      <c r="C735" s="43"/>
      <c r="D735" s="44"/>
      <c r="E735" s="116"/>
      <c r="F735" s="43"/>
    </row>
    <row r="736" spans="1:6" ht="13.2">
      <c r="A736" s="43"/>
      <c r="B736" s="43"/>
      <c r="C736" s="43"/>
      <c r="D736" s="44"/>
      <c r="E736" s="116"/>
      <c r="F736" s="43"/>
    </row>
    <row r="737" spans="1:6" ht="13.2">
      <c r="A737" s="43"/>
      <c r="B737" s="43"/>
      <c r="C737" s="43"/>
      <c r="D737" s="44"/>
      <c r="E737" s="116"/>
      <c r="F737" s="43"/>
    </row>
    <row r="738" spans="1:6" ht="13.2">
      <c r="A738" s="43"/>
      <c r="B738" s="43"/>
      <c r="C738" s="43"/>
      <c r="D738" s="44"/>
      <c r="E738" s="116"/>
      <c r="F738" s="43"/>
    </row>
    <row r="739" spans="1:6" ht="13.2">
      <c r="A739" s="43"/>
      <c r="B739" s="43"/>
      <c r="C739" s="43"/>
      <c r="D739" s="44"/>
      <c r="E739" s="116"/>
      <c r="F739" s="43"/>
    </row>
    <row r="740" spans="1:6" ht="13.2">
      <c r="A740" s="43"/>
      <c r="B740" s="43"/>
      <c r="C740" s="43"/>
      <c r="D740" s="44"/>
      <c r="E740" s="116"/>
      <c r="F740" s="43"/>
    </row>
    <row r="741" spans="1:6" ht="13.2">
      <c r="A741" s="43"/>
      <c r="B741" s="43"/>
      <c r="C741" s="43"/>
      <c r="D741" s="44"/>
      <c r="E741" s="116"/>
      <c r="F741" s="43"/>
    </row>
    <row r="742" spans="1:6" ht="13.2">
      <c r="A742" s="43"/>
      <c r="B742" s="43"/>
      <c r="C742" s="43"/>
      <c r="D742" s="44"/>
      <c r="E742" s="116"/>
      <c r="F742" s="43"/>
    </row>
    <row r="743" spans="1:6" ht="13.2">
      <c r="A743" s="43"/>
      <c r="B743" s="43"/>
      <c r="C743" s="43"/>
      <c r="D743" s="44"/>
      <c r="E743" s="116"/>
      <c r="F743" s="43"/>
    </row>
    <row r="744" spans="1:6" ht="13.2">
      <c r="A744" s="43"/>
      <c r="B744" s="43"/>
      <c r="C744" s="43"/>
      <c r="D744" s="44"/>
      <c r="E744" s="116"/>
      <c r="F744" s="43"/>
    </row>
    <row r="745" spans="1:6" ht="13.2">
      <c r="A745" s="43"/>
      <c r="B745" s="43"/>
      <c r="C745" s="43"/>
      <c r="D745" s="44"/>
      <c r="E745" s="116"/>
      <c r="F745" s="43"/>
    </row>
    <row r="746" spans="1:6" ht="13.2">
      <c r="A746" s="43"/>
      <c r="B746" s="43"/>
      <c r="C746" s="43"/>
      <c r="D746" s="44"/>
      <c r="E746" s="116"/>
      <c r="F746" s="43"/>
    </row>
    <row r="747" spans="1:6" ht="13.2">
      <c r="A747" s="43"/>
      <c r="B747" s="43"/>
      <c r="C747" s="43"/>
      <c r="D747" s="44"/>
      <c r="E747" s="116"/>
      <c r="F747" s="43"/>
    </row>
    <row r="748" spans="1:6" ht="13.2">
      <c r="A748" s="43"/>
      <c r="B748" s="43"/>
      <c r="C748" s="43"/>
      <c r="D748" s="44"/>
      <c r="E748" s="116"/>
      <c r="F748" s="43"/>
    </row>
    <row r="749" spans="1:6" ht="13.2">
      <c r="A749" s="43"/>
      <c r="B749" s="43"/>
      <c r="C749" s="43"/>
      <c r="D749" s="44"/>
      <c r="E749" s="116"/>
      <c r="F749" s="43"/>
    </row>
    <row r="750" spans="1:6" ht="13.2">
      <c r="A750" s="43"/>
      <c r="B750" s="43"/>
      <c r="C750" s="43"/>
      <c r="D750" s="44"/>
      <c r="E750" s="116"/>
      <c r="F750" s="43"/>
    </row>
    <row r="751" spans="1:6" ht="13.2">
      <c r="A751" s="43"/>
      <c r="B751" s="43"/>
      <c r="C751" s="43"/>
      <c r="D751" s="44"/>
      <c r="E751" s="116"/>
      <c r="F751" s="43"/>
    </row>
    <row r="752" spans="1:6" ht="13.2">
      <c r="A752" s="43"/>
      <c r="B752" s="43"/>
      <c r="C752" s="43"/>
      <c r="D752" s="44"/>
      <c r="E752" s="116"/>
      <c r="F752" s="43"/>
    </row>
    <row r="753" spans="1:6" ht="13.2">
      <c r="A753" s="43"/>
      <c r="B753" s="43"/>
      <c r="C753" s="43"/>
      <c r="D753" s="44"/>
      <c r="E753" s="116"/>
      <c r="F753" s="43"/>
    </row>
    <row r="754" spans="1:6" ht="13.2">
      <c r="A754" s="43"/>
      <c r="B754" s="43"/>
      <c r="C754" s="43"/>
      <c r="D754" s="44"/>
      <c r="E754" s="116"/>
      <c r="F754" s="43"/>
    </row>
    <row r="755" spans="1:6" ht="13.2">
      <c r="A755" s="43"/>
      <c r="B755" s="43"/>
      <c r="C755" s="43"/>
      <c r="D755" s="44"/>
      <c r="E755" s="116"/>
      <c r="F755" s="43"/>
    </row>
    <row r="756" spans="1:6" ht="13.2">
      <c r="A756" s="43"/>
      <c r="B756" s="43"/>
      <c r="C756" s="43"/>
      <c r="D756" s="44"/>
      <c r="E756" s="116"/>
      <c r="F756" s="43"/>
    </row>
    <row r="757" spans="1:6" ht="13.2">
      <c r="A757" s="43"/>
      <c r="B757" s="43"/>
      <c r="C757" s="43"/>
      <c r="D757" s="44"/>
      <c r="E757" s="116"/>
      <c r="F757" s="43"/>
    </row>
    <row r="758" spans="1:6" ht="13.2">
      <c r="A758" s="43"/>
      <c r="B758" s="43"/>
      <c r="C758" s="43"/>
      <c r="D758" s="44"/>
      <c r="E758" s="116"/>
      <c r="F758" s="43"/>
    </row>
    <row r="759" spans="1:6" ht="13.2">
      <c r="A759" s="43"/>
      <c r="B759" s="43"/>
      <c r="C759" s="43"/>
      <c r="D759" s="44"/>
      <c r="E759" s="116"/>
      <c r="F759" s="43"/>
    </row>
    <row r="760" spans="1:6" ht="13.2">
      <c r="A760" s="43"/>
      <c r="B760" s="43"/>
      <c r="C760" s="43"/>
      <c r="D760" s="44"/>
      <c r="E760" s="116"/>
      <c r="F760" s="43"/>
    </row>
    <row r="761" spans="1:6" ht="13.2">
      <c r="A761" s="43"/>
      <c r="B761" s="43"/>
      <c r="C761" s="43"/>
      <c r="D761" s="44"/>
      <c r="E761" s="116"/>
      <c r="F761" s="43"/>
    </row>
    <row r="762" spans="1:6" ht="13.2">
      <c r="A762" s="43"/>
      <c r="B762" s="43"/>
      <c r="C762" s="43"/>
      <c r="D762" s="44"/>
      <c r="E762" s="116"/>
      <c r="F762" s="43"/>
    </row>
    <row r="763" spans="1:6" ht="13.2">
      <c r="A763" s="43"/>
      <c r="B763" s="43"/>
      <c r="C763" s="43"/>
      <c r="D763" s="44"/>
      <c r="E763" s="116"/>
      <c r="F763" s="43"/>
    </row>
    <row r="764" spans="1:6" ht="13.2">
      <c r="A764" s="43"/>
      <c r="B764" s="43"/>
      <c r="C764" s="43"/>
      <c r="D764" s="44"/>
      <c r="E764" s="116"/>
      <c r="F764" s="43"/>
    </row>
    <row r="765" spans="1:6" ht="13.2">
      <c r="A765" s="43"/>
      <c r="B765" s="43"/>
      <c r="C765" s="43"/>
      <c r="D765" s="44"/>
      <c r="E765" s="116"/>
      <c r="F765" s="43"/>
    </row>
    <row r="766" spans="1:6" ht="13.2">
      <c r="A766" s="43"/>
      <c r="B766" s="43"/>
      <c r="C766" s="43"/>
      <c r="D766" s="44"/>
      <c r="E766" s="116"/>
      <c r="F766" s="43"/>
    </row>
    <row r="767" spans="1:6" ht="13.2">
      <c r="A767" s="43"/>
      <c r="B767" s="43"/>
      <c r="C767" s="43"/>
      <c r="D767" s="44"/>
      <c r="E767" s="116"/>
      <c r="F767" s="43"/>
    </row>
    <row r="768" spans="1:6" ht="13.2">
      <c r="A768" s="43"/>
      <c r="B768" s="43"/>
      <c r="C768" s="43"/>
      <c r="D768" s="44"/>
      <c r="E768" s="116"/>
      <c r="F768" s="43"/>
    </row>
    <row r="769" spans="1:6" ht="13.2">
      <c r="A769" s="43"/>
      <c r="B769" s="43"/>
      <c r="C769" s="43"/>
      <c r="D769" s="44"/>
      <c r="E769" s="116"/>
      <c r="F769" s="43"/>
    </row>
    <row r="770" spans="1:6" ht="13.2">
      <c r="A770" s="43"/>
      <c r="B770" s="43"/>
      <c r="C770" s="43"/>
      <c r="D770" s="44"/>
      <c r="E770" s="116"/>
      <c r="F770" s="43"/>
    </row>
    <row r="771" spans="1:6" ht="13.2">
      <c r="A771" s="43"/>
      <c r="B771" s="43"/>
      <c r="C771" s="43"/>
      <c r="D771" s="44"/>
      <c r="E771" s="116"/>
      <c r="F771" s="43"/>
    </row>
    <row r="772" spans="1:6" ht="13.2">
      <c r="A772" s="43"/>
      <c r="B772" s="43"/>
      <c r="C772" s="43"/>
      <c r="D772" s="44"/>
      <c r="E772" s="116"/>
      <c r="F772" s="43"/>
    </row>
    <row r="773" spans="1:6" ht="13.2">
      <c r="A773" s="43"/>
      <c r="B773" s="43"/>
      <c r="C773" s="43"/>
      <c r="D773" s="44"/>
      <c r="E773" s="116"/>
      <c r="F773" s="43"/>
    </row>
    <row r="774" spans="1:6" ht="13.2">
      <c r="A774" s="43"/>
      <c r="B774" s="43"/>
      <c r="C774" s="43"/>
      <c r="D774" s="44"/>
      <c r="E774" s="116"/>
      <c r="F774" s="43"/>
    </row>
    <row r="775" spans="1:6" ht="13.2">
      <c r="A775" s="43"/>
      <c r="B775" s="43"/>
      <c r="C775" s="43"/>
      <c r="D775" s="44"/>
      <c r="E775" s="116"/>
      <c r="F775" s="43"/>
    </row>
    <row r="776" spans="1:6" ht="13.2">
      <c r="A776" s="43"/>
      <c r="B776" s="43"/>
      <c r="C776" s="43"/>
      <c r="D776" s="44"/>
      <c r="E776" s="116"/>
      <c r="F776" s="43"/>
    </row>
    <row r="777" spans="1:6" ht="13.2">
      <c r="A777" s="43"/>
      <c r="B777" s="43"/>
      <c r="C777" s="43"/>
      <c r="D777" s="44"/>
      <c r="E777" s="116"/>
      <c r="F777" s="43"/>
    </row>
    <row r="778" spans="1:6" ht="13.2">
      <c r="A778" s="43"/>
      <c r="B778" s="43"/>
      <c r="C778" s="43"/>
      <c r="D778" s="44"/>
      <c r="E778" s="116"/>
      <c r="F778" s="43"/>
    </row>
    <row r="779" spans="1:6" ht="13.2">
      <c r="A779" s="43"/>
      <c r="B779" s="43"/>
      <c r="C779" s="43"/>
      <c r="D779" s="44"/>
      <c r="E779" s="116"/>
      <c r="F779" s="43"/>
    </row>
    <row r="780" spans="1:6" ht="13.2">
      <c r="A780" s="43"/>
      <c r="B780" s="43"/>
      <c r="C780" s="43"/>
      <c r="D780" s="44"/>
      <c r="E780" s="116"/>
      <c r="F780" s="43"/>
    </row>
    <row r="781" spans="1:6" ht="13.2">
      <c r="A781" s="43"/>
      <c r="B781" s="43"/>
      <c r="C781" s="43"/>
      <c r="D781" s="44"/>
      <c r="E781" s="116"/>
      <c r="F781" s="43"/>
    </row>
    <row r="782" spans="1:6" ht="13.2">
      <c r="A782" s="43"/>
      <c r="B782" s="43"/>
      <c r="C782" s="43"/>
      <c r="D782" s="44"/>
      <c r="E782" s="116"/>
      <c r="F782" s="43"/>
    </row>
    <row r="783" spans="1:6" ht="13.2">
      <c r="A783" s="43"/>
      <c r="B783" s="43"/>
      <c r="C783" s="43"/>
      <c r="D783" s="44"/>
      <c r="E783" s="116"/>
      <c r="F783" s="43"/>
    </row>
    <row r="784" spans="1:6" ht="13.2">
      <c r="A784" s="43"/>
      <c r="B784" s="43"/>
      <c r="C784" s="43"/>
      <c r="D784" s="44"/>
      <c r="E784" s="116"/>
      <c r="F784" s="43"/>
    </row>
    <row r="785" spans="1:6" ht="13.2">
      <c r="A785" s="43"/>
      <c r="B785" s="43"/>
      <c r="C785" s="43"/>
      <c r="D785" s="44"/>
      <c r="E785" s="116"/>
      <c r="F785" s="43"/>
    </row>
    <row r="786" spans="1:6" ht="13.2">
      <c r="A786" s="43"/>
      <c r="B786" s="43"/>
      <c r="C786" s="43"/>
      <c r="D786" s="44"/>
      <c r="E786" s="116"/>
      <c r="F786" s="43"/>
    </row>
    <row r="787" spans="1:6" ht="13.2">
      <c r="A787" s="43"/>
      <c r="B787" s="43"/>
      <c r="C787" s="43"/>
      <c r="D787" s="44"/>
      <c r="E787" s="116"/>
      <c r="F787" s="43"/>
    </row>
    <row r="788" spans="1:6" ht="13.2">
      <c r="A788" s="43"/>
      <c r="B788" s="43"/>
      <c r="C788" s="43"/>
      <c r="D788" s="44"/>
      <c r="E788" s="116"/>
      <c r="F788" s="43"/>
    </row>
    <row r="789" spans="1:6" ht="13.2">
      <c r="A789" s="43"/>
      <c r="B789" s="43"/>
      <c r="C789" s="43"/>
      <c r="D789" s="44"/>
      <c r="E789" s="116"/>
      <c r="F789" s="43"/>
    </row>
    <row r="790" spans="1:6" ht="13.2">
      <c r="A790" s="43"/>
      <c r="B790" s="43"/>
      <c r="C790" s="43"/>
      <c r="D790" s="44"/>
      <c r="E790" s="116"/>
      <c r="F790" s="43"/>
    </row>
    <row r="791" spans="1:6" ht="13.2">
      <c r="A791" s="43"/>
      <c r="B791" s="43"/>
      <c r="C791" s="43"/>
      <c r="D791" s="44"/>
      <c r="E791" s="116"/>
      <c r="F791" s="43"/>
    </row>
    <row r="792" spans="1:6" ht="13.2">
      <c r="A792" s="43"/>
      <c r="B792" s="43"/>
      <c r="C792" s="43"/>
      <c r="D792" s="44"/>
      <c r="E792" s="116"/>
      <c r="F792" s="43"/>
    </row>
    <row r="793" spans="1:6" ht="13.2">
      <c r="A793" s="43"/>
      <c r="B793" s="43"/>
      <c r="C793" s="43"/>
      <c r="D793" s="44"/>
      <c r="E793" s="116"/>
      <c r="F793" s="43"/>
    </row>
    <row r="794" spans="1:6" ht="13.2">
      <c r="A794" s="43"/>
      <c r="B794" s="43"/>
      <c r="C794" s="43"/>
      <c r="D794" s="44"/>
      <c r="E794" s="116"/>
      <c r="F794" s="43"/>
    </row>
    <row r="795" spans="1:6" ht="13.2">
      <c r="A795" s="43"/>
      <c r="B795" s="43"/>
      <c r="C795" s="43"/>
      <c r="D795" s="44"/>
      <c r="E795" s="116"/>
      <c r="F795" s="43"/>
    </row>
    <row r="796" spans="1:6" ht="13.2">
      <c r="A796" s="43"/>
      <c r="B796" s="43"/>
      <c r="C796" s="43"/>
      <c r="D796" s="44"/>
      <c r="E796" s="116"/>
      <c r="F796" s="43"/>
    </row>
    <row r="797" spans="1:6" ht="13.2">
      <c r="A797" s="43"/>
      <c r="B797" s="43"/>
      <c r="C797" s="43"/>
      <c r="D797" s="44"/>
      <c r="E797" s="116"/>
      <c r="F797" s="43"/>
    </row>
    <row r="798" spans="1:6" ht="13.2">
      <c r="A798" s="43"/>
      <c r="B798" s="43"/>
      <c r="C798" s="43"/>
      <c r="D798" s="44"/>
      <c r="E798" s="116"/>
      <c r="F798" s="43"/>
    </row>
    <row r="799" spans="1:6" ht="13.2">
      <c r="A799" s="43"/>
      <c r="B799" s="43"/>
      <c r="C799" s="43"/>
      <c r="D799" s="44"/>
      <c r="E799" s="116"/>
      <c r="F799" s="43"/>
    </row>
    <row r="800" spans="1:6" ht="13.2">
      <c r="A800" s="43"/>
      <c r="B800" s="43"/>
      <c r="C800" s="43"/>
      <c r="D800" s="44"/>
      <c r="E800" s="116"/>
      <c r="F800" s="43"/>
    </row>
    <row r="801" spans="1:6" ht="13.2">
      <c r="A801" s="43"/>
      <c r="B801" s="43"/>
      <c r="C801" s="43"/>
      <c r="D801" s="44"/>
      <c r="E801" s="116"/>
      <c r="F801" s="43"/>
    </row>
    <row r="802" spans="1:6" ht="13.2">
      <c r="A802" s="43"/>
      <c r="B802" s="43"/>
      <c r="C802" s="43"/>
      <c r="D802" s="44"/>
      <c r="E802" s="116"/>
      <c r="F802" s="43"/>
    </row>
    <row r="803" spans="1:6" ht="13.2">
      <c r="A803" s="43"/>
      <c r="B803" s="43"/>
      <c r="C803" s="43"/>
      <c r="D803" s="44"/>
      <c r="E803" s="116"/>
      <c r="F803" s="43"/>
    </row>
    <row r="804" spans="1:6" ht="13.2">
      <c r="A804" s="43"/>
      <c r="B804" s="43"/>
      <c r="C804" s="43"/>
      <c r="D804" s="44"/>
      <c r="E804" s="116"/>
      <c r="F804" s="43"/>
    </row>
    <row r="805" spans="1:6" ht="13.2">
      <c r="A805" s="43"/>
      <c r="B805" s="43"/>
      <c r="C805" s="43"/>
      <c r="D805" s="44"/>
      <c r="E805" s="116"/>
      <c r="F805" s="43"/>
    </row>
    <row r="806" spans="1:6" ht="13.2">
      <c r="A806" s="43"/>
      <c r="B806" s="43"/>
      <c r="C806" s="43"/>
      <c r="D806" s="44"/>
      <c r="E806" s="116"/>
      <c r="F806" s="43"/>
    </row>
    <row r="807" spans="1:6" ht="13.2">
      <c r="A807" s="43"/>
      <c r="B807" s="43"/>
      <c r="C807" s="43"/>
      <c r="D807" s="44"/>
      <c r="E807" s="116"/>
      <c r="F807" s="43"/>
    </row>
    <row r="808" spans="1:6" ht="13.2">
      <c r="A808" s="43"/>
      <c r="B808" s="43"/>
      <c r="C808" s="43"/>
      <c r="D808" s="44"/>
      <c r="E808" s="116"/>
      <c r="F808" s="43"/>
    </row>
    <row r="809" spans="1:6" ht="13.2">
      <c r="A809" s="43"/>
      <c r="B809" s="43"/>
      <c r="C809" s="43"/>
      <c r="D809" s="44"/>
      <c r="E809" s="116"/>
      <c r="F809" s="43"/>
    </row>
    <row r="810" spans="1:6" ht="13.2">
      <c r="A810" s="43"/>
      <c r="B810" s="43"/>
      <c r="C810" s="43"/>
      <c r="D810" s="44"/>
      <c r="E810" s="116"/>
      <c r="F810" s="43"/>
    </row>
    <row r="811" spans="1:6" ht="13.2">
      <c r="A811" s="43"/>
      <c r="B811" s="43"/>
      <c r="C811" s="43"/>
      <c r="D811" s="44"/>
      <c r="E811" s="116"/>
      <c r="F811" s="43"/>
    </row>
    <row r="812" spans="1:6" ht="13.2">
      <c r="A812" s="43"/>
      <c r="B812" s="43"/>
      <c r="C812" s="43"/>
      <c r="D812" s="44"/>
      <c r="E812" s="116"/>
      <c r="F812" s="43"/>
    </row>
    <row r="813" spans="1:6" ht="13.2">
      <c r="A813" s="43"/>
      <c r="B813" s="43"/>
      <c r="C813" s="43"/>
      <c r="D813" s="44"/>
      <c r="E813" s="116"/>
      <c r="F813" s="43"/>
    </row>
    <row r="814" spans="1:6" ht="13.2">
      <c r="A814" s="43"/>
      <c r="B814" s="43"/>
      <c r="C814" s="43"/>
      <c r="D814" s="44"/>
      <c r="E814" s="116"/>
      <c r="F814" s="43"/>
    </row>
    <row r="815" spans="1:6" ht="13.2">
      <c r="A815" s="43"/>
      <c r="B815" s="43"/>
      <c r="C815" s="43"/>
      <c r="D815" s="44"/>
      <c r="E815" s="116"/>
      <c r="F815" s="43"/>
    </row>
    <row r="816" spans="1:6" ht="13.2">
      <c r="A816" s="43"/>
      <c r="B816" s="43"/>
      <c r="C816" s="43"/>
      <c r="D816" s="44"/>
      <c r="E816" s="116"/>
      <c r="F816" s="43"/>
    </row>
    <row r="817" spans="1:6" ht="13.2">
      <c r="A817" s="43"/>
      <c r="B817" s="43"/>
      <c r="C817" s="43"/>
      <c r="D817" s="44"/>
      <c r="E817" s="116"/>
      <c r="F817" s="43"/>
    </row>
    <row r="818" spans="1:6" ht="13.2">
      <c r="A818" s="43"/>
      <c r="B818" s="43"/>
      <c r="C818" s="43"/>
      <c r="D818" s="44"/>
      <c r="E818" s="116"/>
      <c r="F818" s="43"/>
    </row>
    <row r="819" spans="1:6" ht="13.2">
      <c r="A819" s="43"/>
      <c r="B819" s="43"/>
      <c r="C819" s="43"/>
      <c r="D819" s="44"/>
      <c r="E819" s="116"/>
      <c r="F819" s="43"/>
    </row>
    <row r="820" spans="1:6" ht="13.2">
      <c r="A820" s="43"/>
      <c r="B820" s="43"/>
      <c r="C820" s="43"/>
      <c r="D820" s="44"/>
      <c r="E820" s="116"/>
      <c r="F820" s="43"/>
    </row>
    <row r="821" spans="1:6" ht="13.2">
      <c r="A821" s="43"/>
      <c r="B821" s="43"/>
      <c r="C821" s="43"/>
      <c r="D821" s="44"/>
      <c r="E821" s="116"/>
      <c r="F821" s="43"/>
    </row>
    <row r="822" spans="1:6" ht="13.2">
      <c r="A822" s="43"/>
      <c r="B822" s="43"/>
      <c r="C822" s="43"/>
      <c r="D822" s="44"/>
      <c r="E822" s="116"/>
      <c r="F822" s="43"/>
    </row>
    <row r="823" spans="1:6" ht="13.2">
      <c r="A823" s="43"/>
      <c r="B823" s="43"/>
      <c r="C823" s="43"/>
      <c r="D823" s="44"/>
      <c r="E823" s="116"/>
      <c r="F823" s="43"/>
    </row>
    <row r="824" spans="1:6" ht="13.2">
      <c r="A824" s="43"/>
      <c r="B824" s="43"/>
      <c r="C824" s="43"/>
      <c r="D824" s="44"/>
      <c r="E824" s="116"/>
      <c r="F824" s="43"/>
    </row>
    <row r="825" spans="1:6" ht="13.2">
      <c r="A825" s="43"/>
      <c r="B825" s="43"/>
      <c r="C825" s="43"/>
      <c r="D825" s="44"/>
      <c r="E825" s="116"/>
      <c r="F825" s="43"/>
    </row>
    <row r="826" spans="1:6" ht="13.2">
      <c r="A826" s="43"/>
      <c r="B826" s="43"/>
      <c r="C826" s="43"/>
      <c r="D826" s="44"/>
      <c r="E826" s="116"/>
      <c r="F826" s="43"/>
    </row>
    <row r="827" spans="1:6" ht="13.2">
      <c r="A827" s="43"/>
      <c r="B827" s="43"/>
      <c r="C827" s="43"/>
      <c r="D827" s="44"/>
      <c r="E827" s="116"/>
      <c r="F827" s="43"/>
    </row>
    <row r="828" spans="1:6" ht="13.2">
      <c r="A828" s="43"/>
      <c r="B828" s="43"/>
      <c r="C828" s="43"/>
      <c r="D828" s="44"/>
      <c r="E828" s="116"/>
      <c r="F828" s="43"/>
    </row>
    <row r="829" spans="1:6" ht="13.2">
      <c r="A829" s="43"/>
      <c r="B829" s="43"/>
      <c r="C829" s="43"/>
      <c r="D829" s="44"/>
      <c r="E829" s="116"/>
      <c r="F829" s="43"/>
    </row>
    <row r="830" spans="1:6" ht="13.2">
      <c r="A830" s="43"/>
      <c r="B830" s="43"/>
      <c r="C830" s="43"/>
      <c r="D830" s="44"/>
      <c r="E830" s="116"/>
      <c r="F830" s="43"/>
    </row>
    <row r="831" spans="1:6" ht="13.2">
      <c r="A831" s="43"/>
      <c r="B831" s="43"/>
      <c r="C831" s="43"/>
      <c r="D831" s="44"/>
      <c r="E831" s="116"/>
      <c r="F831" s="43"/>
    </row>
    <row r="832" spans="1:6" ht="13.2">
      <c r="A832" s="43"/>
      <c r="B832" s="43"/>
      <c r="C832" s="43"/>
      <c r="D832" s="44"/>
      <c r="E832" s="116"/>
      <c r="F832" s="43"/>
    </row>
    <row r="833" spans="1:6" ht="13.2">
      <c r="A833" s="43"/>
      <c r="B833" s="43"/>
      <c r="C833" s="43"/>
      <c r="D833" s="44"/>
      <c r="E833" s="116"/>
      <c r="F833" s="43"/>
    </row>
    <row r="834" spans="1:6" ht="13.2">
      <c r="A834" s="43"/>
      <c r="B834" s="43"/>
      <c r="C834" s="43"/>
      <c r="D834" s="44"/>
      <c r="E834" s="116"/>
      <c r="F834" s="43"/>
    </row>
    <row r="835" spans="1:6" ht="13.2">
      <c r="A835" s="43"/>
      <c r="B835" s="43"/>
      <c r="C835" s="43"/>
      <c r="D835" s="44"/>
      <c r="E835" s="116"/>
      <c r="F835" s="43"/>
    </row>
    <row r="836" spans="1:6" ht="13.2">
      <c r="A836" s="43"/>
      <c r="B836" s="43"/>
      <c r="C836" s="43"/>
      <c r="D836" s="44"/>
      <c r="E836" s="116"/>
      <c r="F836" s="43"/>
    </row>
    <row r="837" spans="1:6" ht="13.2">
      <c r="A837" s="43"/>
      <c r="B837" s="43"/>
      <c r="C837" s="43"/>
      <c r="D837" s="44"/>
      <c r="E837" s="116"/>
      <c r="F837" s="43"/>
    </row>
    <row r="838" spans="1:6" ht="13.2">
      <c r="A838" s="43"/>
      <c r="B838" s="43"/>
      <c r="C838" s="43"/>
      <c r="D838" s="44"/>
      <c r="E838" s="116"/>
      <c r="F838" s="43"/>
    </row>
    <row r="839" spans="1:6" ht="13.2">
      <c r="A839" s="43"/>
      <c r="B839" s="43"/>
      <c r="C839" s="43"/>
      <c r="D839" s="44"/>
      <c r="E839" s="116"/>
      <c r="F839" s="43"/>
    </row>
    <row r="840" spans="1:6" ht="13.2">
      <c r="A840" s="43"/>
      <c r="B840" s="43"/>
      <c r="C840" s="43"/>
      <c r="D840" s="44"/>
      <c r="E840" s="116"/>
      <c r="F840" s="43"/>
    </row>
    <row r="841" spans="1:6" ht="13.2">
      <c r="A841" s="43"/>
      <c r="B841" s="43"/>
      <c r="C841" s="43"/>
      <c r="D841" s="44"/>
      <c r="E841" s="116"/>
      <c r="F841" s="43"/>
    </row>
    <row r="842" spans="1:6" ht="13.2">
      <c r="A842" s="43"/>
      <c r="B842" s="43"/>
      <c r="C842" s="43"/>
      <c r="D842" s="44"/>
      <c r="E842" s="116"/>
      <c r="F842" s="43"/>
    </row>
    <row r="843" spans="1:6" ht="13.2">
      <c r="A843" s="43"/>
      <c r="B843" s="43"/>
      <c r="C843" s="43"/>
      <c r="D843" s="44"/>
      <c r="E843" s="116"/>
      <c r="F843" s="43"/>
    </row>
    <row r="844" spans="1:6" ht="13.2">
      <c r="A844" s="43"/>
      <c r="B844" s="43"/>
      <c r="C844" s="43"/>
      <c r="D844" s="44"/>
      <c r="E844" s="116"/>
      <c r="F844" s="43"/>
    </row>
    <row r="845" spans="1:6" ht="13.2">
      <c r="A845" s="43"/>
      <c r="B845" s="43"/>
      <c r="C845" s="43"/>
      <c r="D845" s="44"/>
      <c r="E845" s="116"/>
      <c r="F845" s="43"/>
    </row>
    <row r="846" spans="1:6" ht="13.2">
      <c r="A846" s="43"/>
      <c r="B846" s="43"/>
      <c r="C846" s="43"/>
      <c r="D846" s="44"/>
      <c r="E846" s="116"/>
      <c r="F846" s="43"/>
    </row>
    <row r="847" spans="1:6" ht="13.2">
      <c r="A847" s="43"/>
      <c r="B847" s="43"/>
      <c r="C847" s="43"/>
      <c r="D847" s="44"/>
      <c r="E847" s="116"/>
      <c r="F847" s="43"/>
    </row>
    <row r="848" spans="1:6" ht="13.2">
      <c r="A848" s="43"/>
      <c r="B848" s="43"/>
      <c r="C848" s="43"/>
      <c r="D848" s="44"/>
      <c r="E848" s="116"/>
      <c r="F848" s="43"/>
    </row>
    <row r="849" spans="1:6" ht="13.2">
      <c r="A849" s="43"/>
      <c r="B849" s="43"/>
      <c r="C849" s="43"/>
      <c r="D849" s="44"/>
      <c r="E849" s="116"/>
      <c r="F849" s="43"/>
    </row>
    <row r="850" spans="1:6" ht="13.2">
      <c r="A850" s="43"/>
      <c r="B850" s="43"/>
      <c r="C850" s="43"/>
      <c r="D850" s="44"/>
      <c r="E850" s="116"/>
      <c r="F850" s="43"/>
    </row>
    <row r="851" spans="1:6" ht="13.2">
      <c r="A851" s="43"/>
      <c r="B851" s="43"/>
      <c r="C851" s="43"/>
      <c r="D851" s="44"/>
      <c r="E851" s="116"/>
      <c r="F851" s="43"/>
    </row>
    <row r="852" spans="1:6" ht="13.2">
      <c r="A852" s="43"/>
      <c r="B852" s="43"/>
      <c r="C852" s="43"/>
      <c r="D852" s="44"/>
      <c r="E852" s="116"/>
      <c r="F852" s="43"/>
    </row>
    <row r="853" spans="1:6" ht="13.2">
      <c r="A853" s="43"/>
      <c r="B853" s="43"/>
      <c r="C853" s="43"/>
      <c r="D853" s="44"/>
      <c r="E853" s="116"/>
      <c r="F853" s="43"/>
    </row>
    <row r="854" spans="1:6" ht="13.2">
      <c r="A854" s="43"/>
      <c r="B854" s="43"/>
      <c r="C854" s="43"/>
      <c r="D854" s="44"/>
      <c r="E854" s="116"/>
      <c r="F854" s="43"/>
    </row>
    <row r="855" spans="1:6" ht="13.2">
      <c r="A855" s="43"/>
      <c r="B855" s="43"/>
      <c r="C855" s="43"/>
      <c r="D855" s="44"/>
      <c r="E855" s="116"/>
      <c r="F855" s="43"/>
    </row>
    <row r="856" spans="1:6" ht="13.2">
      <c r="A856" s="43"/>
      <c r="B856" s="43"/>
      <c r="C856" s="43"/>
      <c r="D856" s="44"/>
      <c r="E856" s="116"/>
      <c r="F856" s="43"/>
    </row>
    <row r="857" spans="1:6" ht="13.2">
      <c r="A857" s="43"/>
      <c r="B857" s="43"/>
      <c r="C857" s="43"/>
      <c r="D857" s="44"/>
      <c r="E857" s="116"/>
      <c r="F857" s="43"/>
    </row>
    <row r="858" spans="1:6" ht="13.2">
      <c r="A858" s="43"/>
      <c r="B858" s="43"/>
      <c r="C858" s="43"/>
      <c r="D858" s="44"/>
      <c r="E858" s="116"/>
      <c r="F858" s="43"/>
    </row>
    <row r="859" spans="1:6" ht="13.2">
      <c r="A859" s="43"/>
      <c r="B859" s="43"/>
      <c r="C859" s="43"/>
      <c r="D859" s="44"/>
      <c r="E859" s="116"/>
      <c r="F859" s="43"/>
    </row>
    <row r="860" spans="1:6" ht="13.2">
      <c r="A860" s="43"/>
      <c r="B860" s="43"/>
      <c r="C860" s="43"/>
      <c r="D860" s="44"/>
      <c r="E860" s="116"/>
      <c r="F860" s="43"/>
    </row>
    <row r="861" spans="1:6" ht="13.2">
      <c r="A861" s="43"/>
      <c r="B861" s="43"/>
      <c r="C861" s="43"/>
      <c r="D861" s="44"/>
      <c r="E861" s="116"/>
      <c r="F861" s="43"/>
    </row>
    <row r="862" spans="1:6" ht="13.2">
      <c r="A862" s="43"/>
      <c r="B862" s="43"/>
      <c r="C862" s="43"/>
      <c r="D862" s="44"/>
      <c r="E862" s="116"/>
      <c r="F862" s="43"/>
    </row>
    <row r="863" spans="1:6" ht="13.2">
      <c r="A863" s="43"/>
      <c r="B863" s="43"/>
      <c r="C863" s="43"/>
      <c r="D863" s="44"/>
      <c r="E863" s="116"/>
      <c r="F863" s="43"/>
    </row>
    <row r="864" spans="1:6" ht="13.2">
      <c r="A864" s="43"/>
      <c r="B864" s="43"/>
      <c r="C864" s="43"/>
      <c r="D864" s="44"/>
      <c r="E864" s="116"/>
      <c r="F864" s="43"/>
    </row>
    <row r="865" spans="1:6" ht="13.2">
      <c r="A865" s="43"/>
      <c r="B865" s="43"/>
      <c r="C865" s="43"/>
      <c r="D865" s="44"/>
      <c r="E865" s="116"/>
      <c r="F865" s="43"/>
    </row>
    <row r="866" spans="1:6" ht="13.2">
      <c r="A866" s="43"/>
      <c r="B866" s="43"/>
      <c r="C866" s="43"/>
      <c r="D866" s="44"/>
      <c r="E866" s="116"/>
      <c r="F866" s="43"/>
    </row>
    <row r="867" spans="1:6" ht="13.2">
      <c r="A867" s="43"/>
      <c r="B867" s="43"/>
      <c r="C867" s="43"/>
      <c r="D867" s="44"/>
      <c r="E867" s="116"/>
      <c r="F867" s="43"/>
    </row>
    <row r="868" spans="1:6" ht="13.2">
      <c r="A868" s="43"/>
      <c r="B868" s="43"/>
      <c r="C868" s="43"/>
      <c r="D868" s="44"/>
      <c r="E868" s="116"/>
      <c r="F868" s="43"/>
    </row>
    <row r="869" spans="1:6" ht="13.2">
      <c r="A869" s="43"/>
      <c r="B869" s="43"/>
      <c r="C869" s="43"/>
      <c r="D869" s="44"/>
      <c r="E869" s="116"/>
      <c r="F869" s="43"/>
    </row>
    <row r="870" spans="1:6" ht="13.2">
      <c r="A870" s="43"/>
      <c r="B870" s="43"/>
      <c r="C870" s="43"/>
      <c r="D870" s="44"/>
      <c r="E870" s="116"/>
      <c r="F870" s="43"/>
    </row>
    <row r="871" spans="1:6" ht="13.2">
      <c r="A871" s="43"/>
      <c r="B871" s="43"/>
      <c r="C871" s="43"/>
      <c r="D871" s="44"/>
      <c r="E871" s="116"/>
      <c r="F871" s="43"/>
    </row>
    <row r="872" spans="1:6" ht="13.2">
      <c r="A872" s="43"/>
      <c r="B872" s="43"/>
      <c r="C872" s="43"/>
      <c r="D872" s="44"/>
      <c r="E872" s="116"/>
      <c r="F872" s="43"/>
    </row>
    <row r="873" spans="1:6" ht="13.2">
      <c r="A873" s="43"/>
      <c r="B873" s="43"/>
      <c r="C873" s="43"/>
      <c r="D873" s="44"/>
      <c r="E873" s="116"/>
      <c r="F873" s="43"/>
    </row>
    <row r="874" spans="1:6" ht="13.2">
      <c r="A874" s="43"/>
      <c r="B874" s="43"/>
      <c r="C874" s="43"/>
      <c r="D874" s="44"/>
      <c r="E874" s="116"/>
      <c r="F874" s="43"/>
    </row>
    <row r="875" spans="1:6" ht="13.2">
      <c r="A875" s="43"/>
      <c r="B875" s="43"/>
      <c r="C875" s="43"/>
      <c r="D875" s="44"/>
      <c r="E875" s="116"/>
      <c r="F875" s="43"/>
    </row>
    <row r="876" spans="1:6" ht="13.2">
      <c r="A876" s="43"/>
      <c r="B876" s="43"/>
      <c r="C876" s="43"/>
      <c r="D876" s="44"/>
      <c r="E876" s="116"/>
      <c r="F876" s="43"/>
    </row>
    <row r="877" spans="1:6" ht="13.2">
      <c r="A877" s="43"/>
      <c r="B877" s="43"/>
      <c r="C877" s="43"/>
      <c r="D877" s="44"/>
      <c r="E877" s="116"/>
      <c r="F877" s="43"/>
    </row>
    <row r="878" spans="1:6" ht="13.2">
      <c r="A878" s="43"/>
      <c r="B878" s="43"/>
      <c r="C878" s="43"/>
      <c r="D878" s="44"/>
      <c r="E878" s="116"/>
      <c r="F878" s="43"/>
    </row>
    <row r="879" spans="1:6" ht="13.2">
      <c r="A879" s="43"/>
      <c r="B879" s="43"/>
      <c r="C879" s="43"/>
      <c r="D879" s="44"/>
      <c r="E879" s="116"/>
      <c r="F879" s="43"/>
    </row>
    <row r="880" spans="1:6" ht="13.2">
      <c r="A880" s="43"/>
      <c r="B880" s="43"/>
      <c r="C880" s="43"/>
      <c r="D880" s="44"/>
      <c r="E880" s="116"/>
      <c r="F880" s="43"/>
    </row>
    <row r="881" spans="1:6" ht="13.2">
      <c r="A881" s="43"/>
      <c r="B881" s="43"/>
      <c r="C881" s="43"/>
      <c r="D881" s="44"/>
      <c r="E881" s="116"/>
      <c r="F881" s="43"/>
    </row>
    <row r="882" spans="1:6" ht="13.2">
      <c r="A882" s="43"/>
      <c r="B882" s="43"/>
      <c r="C882" s="43"/>
      <c r="D882" s="44"/>
      <c r="E882" s="116"/>
      <c r="F882" s="43"/>
    </row>
    <row r="883" spans="1:6" ht="13.2">
      <c r="A883" s="43"/>
      <c r="B883" s="43"/>
      <c r="C883" s="43"/>
      <c r="D883" s="44"/>
      <c r="E883" s="116"/>
      <c r="F883" s="43"/>
    </row>
    <row r="884" spans="1:6" ht="13.2">
      <c r="A884" s="43"/>
      <c r="B884" s="43"/>
      <c r="C884" s="43"/>
      <c r="D884" s="44"/>
      <c r="E884" s="116"/>
      <c r="F884" s="43"/>
    </row>
    <row r="885" spans="1:6" ht="13.2">
      <c r="A885" s="43"/>
      <c r="B885" s="43"/>
      <c r="C885" s="43"/>
      <c r="D885" s="44"/>
      <c r="E885" s="116"/>
      <c r="F885" s="43"/>
    </row>
    <row r="886" spans="1:6" ht="13.2">
      <c r="A886" s="43"/>
      <c r="B886" s="43"/>
      <c r="C886" s="43"/>
      <c r="D886" s="44"/>
      <c r="E886" s="116"/>
      <c r="F886" s="43"/>
    </row>
    <row r="887" spans="1:6" ht="13.2">
      <c r="A887" s="43"/>
      <c r="B887" s="43"/>
      <c r="C887" s="43"/>
      <c r="D887" s="44"/>
      <c r="E887" s="116"/>
      <c r="F887" s="43"/>
    </row>
    <row r="888" spans="1:6" ht="13.2">
      <c r="A888" s="43"/>
      <c r="B888" s="43"/>
      <c r="C888" s="43"/>
      <c r="D888" s="44"/>
      <c r="E888" s="116"/>
      <c r="F888" s="43"/>
    </row>
    <row r="889" spans="1:6" ht="13.2">
      <c r="A889" s="43"/>
      <c r="B889" s="43"/>
      <c r="C889" s="43"/>
      <c r="D889" s="44"/>
      <c r="E889" s="116"/>
      <c r="F889" s="43"/>
    </row>
    <row r="890" spans="1:6" ht="13.2">
      <c r="A890" s="43"/>
      <c r="B890" s="43"/>
      <c r="C890" s="43"/>
      <c r="D890" s="44"/>
      <c r="E890" s="116"/>
      <c r="F890" s="43"/>
    </row>
    <row r="891" spans="1:6" ht="13.2">
      <c r="A891" s="43"/>
      <c r="B891" s="43"/>
      <c r="C891" s="43"/>
      <c r="D891" s="44"/>
      <c r="E891" s="116"/>
      <c r="F891" s="43"/>
    </row>
    <row r="892" spans="1:6" ht="13.2">
      <c r="A892" s="43"/>
      <c r="B892" s="43"/>
      <c r="C892" s="43"/>
      <c r="D892" s="44"/>
      <c r="E892" s="116"/>
      <c r="F892" s="43"/>
    </row>
    <row r="893" spans="1:6" ht="13.2">
      <c r="A893" s="43"/>
      <c r="B893" s="43"/>
      <c r="C893" s="43"/>
      <c r="D893" s="44"/>
      <c r="E893" s="116"/>
      <c r="F893" s="43"/>
    </row>
    <row r="894" spans="1:6" ht="13.2">
      <c r="A894" s="43"/>
      <c r="B894" s="43"/>
      <c r="C894" s="43"/>
      <c r="D894" s="44"/>
      <c r="E894" s="116"/>
      <c r="F894" s="43"/>
    </row>
    <row r="895" spans="1:6" ht="13.2">
      <c r="A895" s="43"/>
      <c r="B895" s="43"/>
      <c r="C895" s="43"/>
      <c r="D895" s="44"/>
      <c r="E895" s="116"/>
      <c r="F895" s="43"/>
    </row>
    <row r="896" spans="1:6" ht="13.2">
      <c r="A896" s="43"/>
      <c r="B896" s="43"/>
      <c r="C896" s="43"/>
      <c r="D896" s="44"/>
      <c r="E896" s="116"/>
      <c r="F896" s="43"/>
    </row>
    <row r="897" spans="1:6" ht="13.2">
      <c r="A897" s="43"/>
      <c r="B897" s="43"/>
      <c r="C897" s="43"/>
      <c r="D897" s="44"/>
      <c r="E897" s="116"/>
      <c r="F897" s="43"/>
    </row>
    <row r="898" spans="1:6" ht="13.2">
      <c r="A898" s="43"/>
      <c r="B898" s="43"/>
      <c r="C898" s="43"/>
      <c r="D898" s="44"/>
      <c r="E898" s="116"/>
      <c r="F898" s="43"/>
    </row>
    <row r="899" spans="1:6" ht="13.2">
      <c r="A899" s="43"/>
      <c r="B899" s="43"/>
      <c r="C899" s="43"/>
      <c r="D899" s="44"/>
      <c r="E899" s="116"/>
      <c r="F899" s="43"/>
    </row>
    <row r="900" spans="1:6" ht="13.2">
      <c r="A900" s="43"/>
      <c r="B900" s="43"/>
      <c r="C900" s="43"/>
      <c r="D900" s="44"/>
      <c r="E900" s="116"/>
      <c r="F900" s="43"/>
    </row>
    <row r="901" spans="1:6" ht="13.2">
      <c r="A901" s="43"/>
      <c r="B901" s="43"/>
      <c r="C901" s="43"/>
      <c r="D901" s="44"/>
      <c r="E901" s="116"/>
      <c r="F901" s="43"/>
    </row>
    <row r="902" spans="1:6" ht="13.2">
      <c r="A902" s="43"/>
      <c r="B902" s="43"/>
      <c r="C902" s="43"/>
      <c r="D902" s="44"/>
      <c r="E902" s="116"/>
      <c r="F902" s="43"/>
    </row>
    <row r="903" spans="1:6" ht="13.2">
      <c r="A903" s="43"/>
      <c r="B903" s="43"/>
      <c r="C903" s="43"/>
      <c r="D903" s="44"/>
      <c r="E903" s="116"/>
      <c r="F903" s="43"/>
    </row>
    <row r="904" spans="1:6" ht="13.2">
      <c r="A904" s="43"/>
      <c r="B904" s="43"/>
      <c r="C904" s="43"/>
      <c r="D904" s="44"/>
      <c r="E904" s="116"/>
      <c r="F904" s="43"/>
    </row>
    <row r="905" spans="1:6" ht="13.2">
      <c r="A905" s="43"/>
      <c r="B905" s="43"/>
      <c r="C905" s="43"/>
      <c r="D905" s="44"/>
      <c r="E905" s="116"/>
      <c r="F905" s="43"/>
    </row>
    <row r="906" spans="1:6" ht="13.2">
      <c r="A906" s="43"/>
      <c r="B906" s="43"/>
      <c r="C906" s="43"/>
      <c r="D906" s="44"/>
      <c r="E906" s="116"/>
      <c r="F906" s="43"/>
    </row>
    <row r="907" spans="1:6" ht="13.2">
      <c r="A907" s="43"/>
      <c r="B907" s="43"/>
      <c r="C907" s="43"/>
      <c r="D907" s="44"/>
      <c r="E907" s="116"/>
      <c r="F907" s="43"/>
    </row>
    <row r="908" spans="1:6" ht="13.2">
      <c r="A908" s="43"/>
      <c r="B908" s="43"/>
      <c r="C908" s="43"/>
      <c r="D908" s="44"/>
      <c r="E908" s="116"/>
      <c r="F908" s="43"/>
    </row>
    <row r="909" spans="1:6" ht="13.2">
      <c r="A909" s="43"/>
      <c r="B909" s="43"/>
      <c r="C909" s="43"/>
      <c r="D909" s="44"/>
      <c r="E909" s="116"/>
      <c r="F909" s="43"/>
    </row>
    <row r="910" spans="1:6" ht="13.2">
      <c r="A910" s="43"/>
      <c r="B910" s="43"/>
      <c r="C910" s="43"/>
      <c r="D910" s="44"/>
      <c r="E910" s="116"/>
      <c r="F910" s="43"/>
    </row>
    <row r="911" spans="1:6" ht="13.2">
      <c r="A911" s="43"/>
      <c r="B911" s="43"/>
      <c r="C911" s="43"/>
      <c r="D911" s="44"/>
      <c r="E911" s="116"/>
      <c r="F911" s="43"/>
    </row>
    <row r="912" spans="1:6" ht="13.2">
      <c r="A912" s="43"/>
      <c r="B912" s="43"/>
      <c r="C912" s="43"/>
      <c r="D912" s="44"/>
      <c r="E912" s="116"/>
      <c r="F912" s="43"/>
    </row>
    <row r="913" spans="1:6" ht="13.2">
      <c r="A913" s="43"/>
      <c r="B913" s="43"/>
      <c r="C913" s="43"/>
      <c r="D913" s="44"/>
      <c r="E913" s="116"/>
      <c r="F913" s="43"/>
    </row>
    <row r="914" spans="1:6" ht="13.2">
      <c r="A914" s="43"/>
      <c r="B914" s="43"/>
      <c r="C914" s="43"/>
      <c r="D914" s="44"/>
      <c r="E914" s="116"/>
      <c r="F914" s="43"/>
    </row>
    <row r="915" spans="1:6" ht="13.2">
      <c r="A915" s="43"/>
      <c r="B915" s="43"/>
      <c r="C915" s="43"/>
      <c r="D915" s="44"/>
      <c r="E915" s="116"/>
      <c r="F915" s="43"/>
    </row>
    <row r="916" spans="1:6" ht="13.2">
      <c r="A916" s="43"/>
      <c r="B916" s="43"/>
      <c r="C916" s="43"/>
      <c r="D916" s="44"/>
      <c r="E916" s="116"/>
      <c r="F916" s="43"/>
    </row>
    <row r="917" spans="1:6" ht="13.2">
      <c r="A917" s="43"/>
      <c r="B917" s="43"/>
      <c r="C917" s="43"/>
      <c r="D917" s="44"/>
      <c r="E917" s="116"/>
      <c r="F917" s="43"/>
    </row>
    <row r="918" spans="1:6" ht="13.2">
      <c r="A918" s="43"/>
      <c r="B918" s="43"/>
      <c r="C918" s="43"/>
      <c r="D918" s="44"/>
      <c r="E918" s="116"/>
      <c r="F918" s="43"/>
    </row>
    <row r="919" spans="1:6" ht="13.2">
      <c r="A919" s="43"/>
      <c r="B919" s="43"/>
      <c r="C919" s="43"/>
      <c r="D919" s="44"/>
      <c r="E919" s="116"/>
      <c r="F919" s="43"/>
    </row>
    <row r="920" spans="1:6" ht="13.2">
      <c r="A920" s="43"/>
      <c r="B920" s="43"/>
      <c r="C920" s="43"/>
      <c r="D920" s="44"/>
      <c r="E920" s="116"/>
      <c r="F920" s="43"/>
    </row>
    <row r="921" spans="1:6" ht="13.2">
      <c r="A921" s="43"/>
      <c r="B921" s="43"/>
      <c r="C921" s="43"/>
      <c r="D921" s="44"/>
      <c r="E921" s="116"/>
      <c r="F921" s="43"/>
    </row>
    <row r="922" spans="1:6" ht="13.2">
      <c r="A922" s="43"/>
      <c r="B922" s="43"/>
      <c r="C922" s="43"/>
      <c r="D922" s="44"/>
      <c r="E922" s="116"/>
      <c r="F922" s="43"/>
    </row>
    <row r="923" spans="1:6" ht="13.2">
      <c r="A923" s="43"/>
      <c r="B923" s="43"/>
      <c r="C923" s="43"/>
      <c r="D923" s="44"/>
      <c r="E923" s="116"/>
      <c r="F923" s="43"/>
    </row>
    <row r="924" spans="1:6" ht="13.2">
      <c r="A924" s="43"/>
      <c r="B924" s="43"/>
      <c r="C924" s="43"/>
      <c r="D924" s="44"/>
      <c r="E924" s="116"/>
      <c r="F924" s="43"/>
    </row>
    <row r="925" spans="1:6" ht="13.2">
      <c r="A925" s="43"/>
      <c r="B925" s="43"/>
      <c r="C925" s="43"/>
      <c r="D925" s="44"/>
      <c r="E925" s="116"/>
      <c r="F925" s="43"/>
    </row>
    <row r="926" spans="1:6" ht="13.2">
      <c r="A926" s="43"/>
      <c r="B926" s="43"/>
      <c r="C926" s="43"/>
      <c r="D926" s="44"/>
      <c r="E926" s="116"/>
      <c r="F926" s="43"/>
    </row>
    <row r="927" spans="1:6" ht="13.2">
      <c r="A927" s="43"/>
      <c r="B927" s="43"/>
      <c r="C927" s="43"/>
      <c r="D927" s="44"/>
      <c r="E927" s="116"/>
      <c r="F927" s="43"/>
    </row>
    <row r="928" spans="1:6" ht="13.2">
      <c r="A928" s="43"/>
      <c r="B928" s="43"/>
      <c r="C928" s="43"/>
      <c r="D928" s="44"/>
      <c r="E928" s="116"/>
      <c r="F928" s="43"/>
    </row>
    <row r="929" spans="1:6" ht="13.2">
      <c r="A929" s="43"/>
      <c r="B929" s="43"/>
      <c r="C929" s="43"/>
      <c r="D929" s="44"/>
      <c r="E929" s="116"/>
      <c r="F929" s="43"/>
    </row>
    <row r="930" spans="1:6" ht="13.2">
      <c r="A930" s="43"/>
      <c r="B930" s="43"/>
      <c r="C930" s="43"/>
      <c r="D930" s="44"/>
      <c r="E930" s="116"/>
      <c r="F930" s="43"/>
    </row>
    <row r="931" spans="1:6" ht="13.2">
      <c r="A931" s="43"/>
      <c r="B931" s="43"/>
      <c r="C931" s="43"/>
      <c r="D931" s="44"/>
      <c r="E931" s="116"/>
      <c r="F931" s="43"/>
    </row>
    <row r="932" spans="1:6" ht="13.2">
      <c r="A932" s="43"/>
      <c r="B932" s="43"/>
      <c r="C932" s="43"/>
      <c r="D932" s="44"/>
      <c r="E932" s="116"/>
      <c r="F932" s="43"/>
    </row>
    <row r="933" spans="1:6" ht="13.2">
      <c r="A933" s="43"/>
      <c r="B933" s="43"/>
      <c r="C933" s="43"/>
      <c r="D933" s="44"/>
      <c r="E933" s="116"/>
      <c r="F933" s="43"/>
    </row>
    <row r="934" spans="1:6" ht="13.2">
      <c r="A934" s="43"/>
      <c r="B934" s="43"/>
      <c r="C934" s="43"/>
      <c r="D934" s="44"/>
      <c r="E934" s="116"/>
      <c r="F934" s="43"/>
    </row>
    <row r="935" spans="1:6" ht="13.2">
      <c r="A935" s="43"/>
      <c r="B935" s="43"/>
      <c r="C935" s="43"/>
      <c r="D935" s="44"/>
      <c r="E935" s="116"/>
      <c r="F935" s="43"/>
    </row>
    <row r="936" spans="1:6" ht="13.2">
      <c r="A936" s="43"/>
      <c r="B936" s="43"/>
      <c r="C936" s="43"/>
      <c r="D936" s="44"/>
      <c r="E936" s="116"/>
      <c r="F936" s="43"/>
    </row>
    <row r="937" spans="1:6" ht="13.2">
      <c r="A937" s="43"/>
      <c r="B937" s="43"/>
      <c r="C937" s="43"/>
      <c r="D937" s="44"/>
      <c r="E937" s="116"/>
      <c r="F937" s="43"/>
    </row>
    <row r="938" spans="1:6" ht="13.2">
      <c r="A938" s="43"/>
      <c r="B938" s="43"/>
      <c r="C938" s="43"/>
      <c r="D938" s="44"/>
      <c r="E938" s="116"/>
      <c r="F938" s="43"/>
    </row>
    <row r="939" spans="1:6" ht="13.2">
      <c r="A939" s="43"/>
      <c r="B939" s="43"/>
      <c r="C939" s="43"/>
      <c r="D939" s="44"/>
      <c r="E939" s="116"/>
      <c r="F939" s="43"/>
    </row>
    <row r="940" spans="1:6" ht="13.2">
      <c r="A940" s="43"/>
      <c r="B940" s="43"/>
      <c r="C940" s="43"/>
      <c r="D940" s="44"/>
      <c r="E940" s="116"/>
      <c r="F940" s="43"/>
    </row>
    <row r="941" spans="1:6" ht="13.2">
      <c r="A941" s="43"/>
      <c r="B941" s="43"/>
      <c r="C941" s="43"/>
      <c r="D941" s="44"/>
      <c r="E941" s="116"/>
      <c r="F941" s="43"/>
    </row>
    <row r="942" spans="1:6" ht="13.2">
      <c r="A942" s="43"/>
      <c r="B942" s="43"/>
      <c r="C942" s="43"/>
      <c r="D942" s="44"/>
      <c r="E942" s="116"/>
      <c r="F942" s="43"/>
    </row>
    <row r="943" spans="1:6" ht="13.2">
      <c r="A943" s="43"/>
      <c r="B943" s="43"/>
      <c r="C943" s="43"/>
      <c r="D943" s="44"/>
      <c r="E943" s="116"/>
      <c r="F943" s="43"/>
    </row>
    <row r="944" spans="1:6" ht="13.2">
      <c r="A944" s="43"/>
      <c r="B944" s="43"/>
      <c r="C944" s="43"/>
      <c r="D944" s="44"/>
      <c r="E944" s="116"/>
      <c r="F944" s="43"/>
    </row>
    <row r="945" spans="1:6" ht="13.2">
      <c r="A945" s="43"/>
      <c r="B945" s="43"/>
      <c r="C945" s="43"/>
      <c r="D945" s="44"/>
      <c r="E945" s="116"/>
      <c r="F945" s="43"/>
    </row>
    <row r="946" spans="1:6" ht="13.2">
      <c r="A946" s="43"/>
      <c r="B946" s="43"/>
      <c r="C946" s="43"/>
      <c r="D946" s="44"/>
      <c r="E946" s="116"/>
      <c r="F946" s="43"/>
    </row>
    <row r="947" spans="1:6" ht="13.2">
      <c r="A947" s="43"/>
      <c r="B947" s="43"/>
      <c r="C947" s="43"/>
      <c r="D947" s="44"/>
      <c r="E947" s="116"/>
      <c r="F947" s="43"/>
    </row>
    <row r="948" spans="1:6" ht="13.2">
      <c r="A948" s="43"/>
      <c r="B948" s="43"/>
      <c r="C948" s="43"/>
      <c r="D948" s="44"/>
      <c r="E948" s="116"/>
      <c r="F948" s="43"/>
    </row>
    <row r="949" spans="1:6" ht="13.2">
      <c r="A949" s="43"/>
      <c r="B949" s="43"/>
      <c r="C949" s="43"/>
      <c r="D949" s="44"/>
      <c r="E949" s="116"/>
      <c r="F949" s="43"/>
    </row>
    <row r="950" spans="1:6" ht="13.2">
      <c r="A950" s="43"/>
      <c r="B950" s="43"/>
      <c r="C950" s="43"/>
      <c r="D950" s="44"/>
      <c r="E950" s="116"/>
      <c r="F950" s="43"/>
    </row>
    <row r="951" spans="1:6" ht="13.2">
      <c r="A951" s="43"/>
      <c r="B951" s="43"/>
      <c r="C951" s="43"/>
      <c r="D951" s="44"/>
      <c r="E951" s="116"/>
      <c r="F951" s="43"/>
    </row>
    <row r="952" spans="1:6" ht="13.2">
      <c r="A952" s="43"/>
      <c r="B952" s="43"/>
      <c r="C952" s="43"/>
      <c r="D952" s="44"/>
      <c r="E952" s="116"/>
      <c r="F952" s="43"/>
    </row>
    <row r="953" spans="1:6" ht="13.2">
      <c r="A953" s="43"/>
      <c r="B953" s="43"/>
      <c r="C953" s="43"/>
      <c r="D953" s="44"/>
      <c r="E953" s="116"/>
      <c r="F953" s="43"/>
    </row>
    <row r="954" spans="1:6" ht="13.2">
      <c r="A954" s="43"/>
      <c r="B954" s="43"/>
      <c r="C954" s="43"/>
      <c r="D954" s="44"/>
      <c r="E954" s="116"/>
      <c r="F954" s="43"/>
    </row>
    <row r="955" spans="1:6" ht="13.2">
      <c r="A955" s="43"/>
      <c r="B955" s="43"/>
      <c r="C955" s="43"/>
      <c r="D955" s="44"/>
      <c r="E955" s="116"/>
      <c r="F955" s="43"/>
    </row>
    <row r="956" spans="1:6" ht="13.2">
      <c r="A956" s="43"/>
      <c r="B956" s="43"/>
      <c r="C956" s="43"/>
      <c r="D956" s="44"/>
      <c r="E956" s="116"/>
      <c r="F956" s="43"/>
    </row>
    <row r="957" spans="1:6" ht="13.2">
      <c r="A957" s="43"/>
      <c r="B957" s="43"/>
      <c r="C957" s="43"/>
      <c r="D957" s="44"/>
      <c r="E957" s="116"/>
      <c r="F957" s="43"/>
    </row>
    <row r="958" spans="1:6" ht="13.2">
      <c r="A958" s="43"/>
      <c r="B958" s="43"/>
      <c r="C958" s="43"/>
      <c r="D958" s="44"/>
      <c r="E958" s="116"/>
      <c r="F958" s="43"/>
    </row>
    <row r="959" spans="1:6" ht="13.2">
      <c r="A959" s="43"/>
      <c r="B959" s="43"/>
      <c r="C959" s="43"/>
      <c r="D959" s="44"/>
      <c r="E959" s="116"/>
      <c r="F959" s="43"/>
    </row>
    <row r="960" spans="1:6" ht="13.2">
      <c r="A960" s="43"/>
      <c r="B960" s="43"/>
      <c r="C960" s="43"/>
      <c r="D960" s="44"/>
      <c r="E960" s="116"/>
      <c r="F960" s="43"/>
    </row>
    <row r="961" spans="1:6" ht="13.2">
      <c r="A961" s="43"/>
      <c r="B961" s="43"/>
      <c r="C961" s="43"/>
      <c r="D961" s="44"/>
      <c r="E961" s="116"/>
      <c r="F961" s="43"/>
    </row>
    <row r="962" spans="1:6" ht="13.2">
      <c r="A962" s="43"/>
      <c r="B962" s="43"/>
      <c r="C962" s="43"/>
      <c r="D962" s="44"/>
      <c r="E962" s="116"/>
      <c r="F962" s="43"/>
    </row>
    <row r="963" spans="1:6" ht="13.2">
      <c r="A963" s="43"/>
      <c r="B963" s="43"/>
      <c r="C963" s="43"/>
      <c r="D963" s="44"/>
      <c r="E963" s="116"/>
      <c r="F963" s="43"/>
    </row>
    <row r="964" spans="1:6" ht="13.2">
      <c r="A964" s="43"/>
      <c r="B964" s="43"/>
      <c r="C964" s="43"/>
      <c r="D964" s="44"/>
      <c r="E964" s="116"/>
      <c r="F964" s="43"/>
    </row>
    <row r="965" spans="1:6" ht="13.2">
      <c r="A965" s="43"/>
      <c r="B965" s="43"/>
      <c r="C965" s="43"/>
      <c r="D965" s="44"/>
      <c r="E965" s="116"/>
      <c r="F965" s="43"/>
    </row>
    <row r="966" spans="1:6" ht="13.2">
      <c r="A966" s="43"/>
      <c r="B966" s="43"/>
      <c r="C966" s="43"/>
      <c r="D966" s="44"/>
      <c r="E966" s="116"/>
      <c r="F966" s="43"/>
    </row>
    <row r="967" spans="1:6" ht="13.2">
      <c r="A967" s="43"/>
      <c r="B967" s="43"/>
      <c r="C967" s="43"/>
      <c r="D967" s="44"/>
      <c r="E967" s="116"/>
      <c r="F967" s="43"/>
    </row>
    <row r="968" spans="1:6" ht="13.2">
      <c r="A968" s="43"/>
      <c r="B968" s="43"/>
      <c r="C968" s="43"/>
      <c r="D968" s="44"/>
      <c r="E968" s="116"/>
      <c r="F968" s="43"/>
    </row>
    <row r="969" spans="1:6" ht="13.2">
      <c r="A969" s="43"/>
      <c r="B969" s="43"/>
      <c r="C969" s="43"/>
      <c r="D969" s="44"/>
      <c r="E969" s="116"/>
      <c r="F969" s="43"/>
    </row>
    <row r="970" spans="1:6" ht="13.2">
      <c r="A970" s="43"/>
      <c r="B970" s="43"/>
      <c r="C970" s="43"/>
      <c r="D970" s="44"/>
      <c r="E970" s="116"/>
      <c r="F970" s="43"/>
    </row>
    <row r="971" spans="1:6" ht="13.2">
      <c r="A971" s="43"/>
      <c r="B971" s="43"/>
      <c r="C971" s="43"/>
      <c r="D971" s="44"/>
      <c r="E971" s="116"/>
      <c r="F971" s="43"/>
    </row>
    <row r="972" spans="1:6" ht="13.2">
      <c r="A972" s="43"/>
      <c r="B972" s="43"/>
      <c r="C972" s="43"/>
      <c r="D972" s="44"/>
      <c r="E972" s="116"/>
      <c r="F972" s="43"/>
    </row>
    <row r="973" spans="1:6" ht="13.2">
      <c r="A973" s="43"/>
      <c r="B973" s="43"/>
      <c r="C973" s="43"/>
      <c r="D973" s="44"/>
      <c r="E973" s="116"/>
      <c r="F973" s="43"/>
    </row>
    <row r="974" spans="1:6" ht="13.2">
      <c r="A974" s="43"/>
      <c r="B974" s="43"/>
      <c r="C974" s="43"/>
      <c r="D974" s="44"/>
      <c r="E974" s="116"/>
      <c r="F974" s="43"/>
    </row>
    <row r="975" spans="1:6" ht="13.2">
      <c r="A975" s="43"/>
      <c r="B975" s="43"/>
      <c r="C975" s="43"/>
      <c r="D975" s="44"/>
      <c r="E975" s="116"/>
      <c r="F975" s="43"/>
    </row>
    <row r="976" spans="1:6" ht="13.2">
      <c r="A976" s="43"/>
      <c r="B976" s="43"/>
      <c r="C976" s="43"/>
      <c r="D976" s="44"/>
      <c r="E976" s="116"/>
      <c r="F976" s="43"/>
    </row>
    <row r="977" spans="1:6" ht="13.2">
      <c r="A977" s="43"/>
      <c r="B977" s="43"/>
      <c r="C977" s="43"/>
      <c r="D977" s="44"/>
      <c r="E977" s="116"/>
      <c r="F977" s="43"/>
    </row>
    <row r="978" spans="1:6" ht="13.2">
      <c r="A978" s="43"/>
      <c r="B978" s="43"/>
      <c r="C978" s="43"/>
      <c r="D978" s="44"/>
      <c r="E978" s="116"/>
      <c r="F978" s="43"/>
    </row>
    <row r="979" spans="1:6" ht="13.2">
      <c r="A979" s="43"/>
      <c r="B979" s="43"/>
      <c r="C979" s="43"/>
      <c r="D979" s="44"/>
      <c r="E979" s="116"/>
      <c r="F979" s="43"/>
    </row>
    <row r="980" spans="1:6" ht="13.2">
      <c r="A980" s="43"/>
      <c r="B980" s="43"/>
      <c r="C980" s="43"/>
      <c r="D980" s="44"/>
      <c r="E980" s="116"/>
      <c r="F980" s="43"/>
    </row>
    <row r="981" spans="1:6" ht="13.2">
      <c r="A981" s="43"/>
      <c r="B981" s="43"/>
      <c r="C981" s="43"/>
      <c r="D981" s="44"/>
      <c r="E981" s="116"/>
      <c r="F981" s="43"/>
    </row>
    <row r="982" spans="1:6" ht="13.2">
      <c r="A982" s="43"/>
      <c r="B982" s="43"/>
      <c r="C982" s="43"/>
      <c r="D982" s="44"/>
      <c r="E982" s="116"/>
      <c r="F982" s="43"/>
    </row>
    <row r="983" spans="1:6" ht="13.2">
      <c r="A983" s="43"/>
      <c r="B983" s="43"/>
      <c r="C983" s="43"/>
      <c r="D983" s="44"/>
      <c r="E983" s="116"/>
      <c r="F983" s="43"/>
    </row>
    <row r="984" spans="1:6" ht="13.2">
      <c r="A984" s="43"/>
      <c r="B984" s="43"/>
      <c r="C984" s="43"/>
      <c r="D984" s="44"/>
      <c r="E984" s="116"/>
      <c r="F984" s="43"/>
    </row>
    <row r="985" spans="1:6" ht="13.2">
      <c r="A985" s="43"/>
      <c r="B985" s="43"/>
      <c r="C985" s="43"/>
      <c r="D985" s="44"/>
      <c r="E985" s="116"/>
      <c r="F985" s="43"/>
    </row>
    <row r="986" spans="1:6" ht="13.2">
      <c r="A986" s="43"/>
      <c r="B986" s="43"/>
      <c r="C986" s="43"/>
      <c r="D986" s="44"/>
      <c r="E986" s="116"/>
      <c r="F986" s="43"/>
    </row>
    <row r="987" spans="1:6" ht="13.2">
      <c r="A987" s="43"/>
      <c r="B987" s="43"/>
      <c r="C987" s="43"/>
      <c r="D987" s="44"/>
      <c r="E987" s="116"/>
      <c r="F987" s="43"/>
    </row>
    <row r="988" spans="1:6" ht="13.2">
      <c r="A988" s="43"/>
      <c r="B988" s="43"/>
      <c r="C988" s="43"/>
      <c r="D988" s="44"/>
      <c r="E988" s="116"/>
      <c r="F988" s="43"/>
    </row>
    <row r="989" spans="1:6" ht="13.2">
      <c r="A989" s="43"/>
      <c r="B989" s="43"/>
      <c r="C989" s="43"/>
      <c r="D989" s="44"/>
      <c r="E989" s="116"/>
      <c r="F989" s="43"/>
    </row>
    <row r="990" spans="1:6" ht="13.2">
      <c r="A990" s="43"/>
      <c r="B990" s="43"/>
      <c r="C990" s="43"/>
      <c r="D990" s="44"/>
      <c r="E990" s="116"/>
      <c r="F990" s="43"/>
    </row>
    <row r="991" spans="1:6" ht="13.2">
      <c r="A991" s="43"/>
      <c r="B991" s="43"/>
      <c r="C991" s="43"/>
      <c r="D991" s="44"/>
      <c r="E991" s="116"/>
      <c r="F991" s="43"/>
    </row>
    <row r="992" spans="1:6" ht="13.2">
      <c r="A992" s="43"/>
      <c r="B992" s="43"/>
      <c r="C992" s="43"/>
      <c r="D992" s="44"/>
      <c r="E992" s="116"/>
      <c r="F992" s="43"/>
    </row>
    <row r="993" spans="1:6" ht="13.2">
      <c r="A993" s="43"/>
      <c r="B993" s="43"/>
      <c r="C993" s="43"/>
      <c r="D993" s="44"/>
      <c r="E993" s="116"/>
      <c r="F993" s="43"/>
    </row>
    <row r="994" spans="1:6" ht="13.2">
      <c r="A994" s="43"/>
      <c r="B994" s="43"/>
      <c r="C994" s="43"/>
      <c r="D994" s="44"/>
      <c r="E994" s="116"/>
      <c r="F994" s="43"/>
    </row>
    <row r="995" spans="1:6" ht="13.2">
      <c r="A995" s="43"/>
      <c r="B995" s="43"/>
      <c r="C995" s="43"/>
      <c r="D995" s="44"/>
      <c r="E995" s="116"/>
      <c r="F995" s="43"/>
    </row>
    <row r="996" spans="1:6" ht="13.2">
      <c r="A996" s="43"/>
      <c r="B996" s="43"/>
      <c r="C996" s="43"/>
      <c r="D996" s="44"/>
      <c r="E996" s="116"/>
      <c r="F996" s="43"/>
    </row>
    <row r="997" spans="1:6" ht="13.2">
      <c r="A997" s="43"/>
      <c r="B997" s="43"/>
      <c r="C997" s="43"/>
      <c r="D997" s="44"/>
      <c r="E997" s="116"/>
      <c r="F997" s="43"/>
    </row>
    <row r="998" spans="1:6" ht="13.2">
      <c r="A998" s="43"/>
      <c r="B998" s="43"/>
      <c r="C998" s="43"/>
      <c r="D998" s="44"/>
      <c r="E998" s="116"/>
      <c r="F998" s="43"/>
    </row>
    <row r="999" spans="1:6" ht="13.2">
      <c r="A999" s="43"/>
      <c r="B999" s="43"/>
      <c r="C999" s="43"/>
      <c r="D999" s="44"/>
      <c r="E999" s="116"/>
      <c r="F999" s="43"/>
    </row>
    <row r="1000" spans="1:6" ht="13.2">
      <c r="A1000" s="43"/>
      <c r="B1000" s="43"/>
      <c r="C1000" s="43"/>
      <c r="D1000" s="44"/>
      <c r="E1000" s="116"/>
      <c r="F1000" s="43"/>
    </row>
    <row r="1001" spans="1:6" ht="13.2">
      <c r="A1001" s="43"/>
      <c r="B1001" s="43"/>
      <c r="C1001" s="43"/>
      <c r="D1001" s="44"/>
      <c r="E1001" s="116"/>
      <c r="F1001" s="43"/>
    </row>
    <row r="1002" spans="1:6" ht="13.2">
      <c r="A1002" s="43"/>
      <c r="B1002" s="43"/>
      <c r="C1002" s="43"/>
      <c r="D1002" s="44"/>
      <c r="E1002" s="116"/>
      <c r="F1002" s="43"/>
    </row>
    <row r="1003" spans="1:6" ht="13.2">
      <c r="A1003" s="43"/>
      <c r="B1003" s="43"/>
      <c r="C1003" s="43"/>
      <c r="D1003" s="44"/>
      <c r="E1003" s="116"/>
      <c r="F1003" s="43"/>
    </row>
    <row r="1004" spans="1:6" ht="13.2">
      <c r="A1004" s="43"/>
      <c r="B1004" s="43"/>
      <c r="C1004" s="43"/>
      <c r="D1004" s="44"/>
      <c r="E1004" s="116"/>
      <c r="F1004" s="43"/>
    </row>
    <row r="1005" spans="1:6" ht="13.2">
      <c r="A1005" s="43"/>
      <c r="B1005" s="43"/>
      <c r="C1005" s="43"/>
      <c r="D1005" s="44"/>
      <c r="E1005" s="116"/>
      <c r="F1005" s="43"/>
    </row>
    <row r="1006" spans="1:6" ht="13.2">
      <c r="A1006" s="43"/>
      <c r="B1006" s="43"/>
      <c r="C1006" s="43"/>
      <c r="D1006" s="44"/>
      <c r="E1006" s="116"/>
      <c r="F1006" s="43"/>
    </row>
    <row r="1007" spans="1:6" ht="13.2">
      <c r="A1007" s="43"/>
      <c r="B1007" s="43"/>
      <c r="C1007" s="43"/>
      <c r="D1007" s="44"/>
      <c r="E1007" s="116"/>
      <c r="F1007" s="43"/>
    </row>
    <row r="1008" spans="1:6" ht="13.2">
      <c r="A1008" s="43"/>
      <c r="B1008" s="43"/>
      <c r="C1008" s="43"/>
      <c r="D1008" s="44"/>
      <c r="E1008" s="116"/>
      <c r="F1008" s="43"/>
    </row>
    <row r="1009" spans="1:6" ht="13.2">
      <c r="A1009" s="43"/>
      <c r="B1009" s="43"/>
      <c r="C1009" s="43"/>
      <c r="D1009" s="44"/>
      <c r="E1009" s="116"/>
      <c r="F1009" s="43"/>
    </row>
    <row r="1010" spans="1:6" ht="13.2">
      <c r="A1010" s="43"/>
      <c r="B1010" s="43"/>
      <c r="C1010" s="43"/>
      <c r="D1010" s="44"/>
      <c r="E1010" s="116"/>
      <c r="F1010" s="43"/>
    </row>
    <row r="1011" spans="1:6" ht="13.2">
      <c r="A1011" s="43"/>
      <c r="B1011" s="43"/>
      <c r="C1011" s="43"/>
      <c r="D1011" s="44"/>
      <c r="E1011" s="116"/>
      <c r="F1011" s="43"/>
    </row>
    <row r="1012" spans="1:6" ht="13.2">
      <c r="A1012" s="43"/>
      <c r="B1012" s="43"/>
      <c r="C1012" s="43"/>
      <c r="D1012" s="44"/>
      <c r="E1012" s="116"/>
      <c r="F1012" s="43"/>
    </row>
    <row r="1013" spans="1:6" ht="13.2">
      <c r="A1013" s="43"/>
      <c r="B1013" s="43"/>
      <c r="C1013" s="43"/>
      <c r="D1013" s="44"/>
      <c r="E1013" s="116"/>
      <c r="F1013" s="43"/>
    </row>
    <row r="1014" spans="1:6" ht="13.2">
      <c r="A1014" s="43"/>
      <c r="B1014" s="43"/>
      <c r="C1014" s="43"/>
      <c r="D1014" s="44"/>
      <c r="E1014" s="116"/>
      <c r="F1014" s="43"/>
    </row>
    <row r="1015" spans="1:6" ht="13.2">
      <c r="A1015" s="43"/>
      <c r="B1015" s="43"/>
      <c r="C1015" s="43"/>
      <c r="D1015" s="44"/>
      <c r="E1015" s="116"/>
      <c r="F1015" s="43"/>
    </row>
    <row r="1016" spans="1:6" ht="13.2">
      <c r="A1016" s="43"/>
      <c r="B1016" s="43"/>
      <c r="C1016" s="43"/>
      <c r="D1016" s="44"/>
      <c r="E1016" s="116"/>
      <c r="F1016" s="43"/>
    </row>
    <row r="1017" spans="1:6" ht="13.2">
      <c r="A1017" s="43"/>
      <c r="B1017" s="43"/>
      <c r="C1017" s="43"/>
      <c r="D1017" s="44"/>
      <c r="E1017" s="116"/>
      <c r="F1017" s="43"/>
    </row>
    <row r="1018" spans="1:6" ht="13.2">
      <c r="A1018" s="43"/>
      <c r="B1018" s="43"/>
      <c r="C1018" s="43"/>
      <c r="D1018" s="44"/>
      <c r="E1018" s="116"/>
      <c r="F1018" s="43"/>
    </row>
    <row r="1019" spans="1:6" ht="13.2">
      <c r="A1019" s="43"/>
      <c r="B1019" s="43"/>
      <c r="C1019" s="43"/>
      <c r="D1019" s="44"/>
      <c r="E1019" s="116"/>
      <c r="F1019" s="43"/>
    </row>
    <row r="1020" spans="1:6" ht="13.2">
      <c r="A1020" s="43"/>
      <c r="B1020" s="43"/>
      <c r="C1020" s="43"/>
      <c r="D1020" s="44"/>
      <c r="E1020" s="116"/>
      <c r="F1020" s="43"/>
    </row>
    <row r="1021" spans="1:6" ht="13.2">
      <c r="A1021" s="43"/>
      <c r="B1021" s="43"/>
      <c r="C1021" s="43"/>
      <c r="D1021" s="44"/>
      <c r="E1021" s="116"/>
      <c r="F1021" s="43"/>
    </row>
    <row r="1022" spans="1:6" ht="13.2">
      <c r="A1022" s="43"/>
      <c r="B1022" s="43"/>
      <c r="C1022" s="43"/>
      <c r="D1022" s="44"/>
      <c r="E1022" s="116"/>
      <c r="F1022" s="43"/>
    </row>
    <row r="1023" spans="1:6" ht="13.2">
      <c r="A1023" s="43"/>
      <c r="B1023" s="43"/>
      <c r="C1023" s="43"/>
      <c r="D1023" s="44"/>
      <c r="E1023" s="116"/>
      <c r="F1023" s="43"/>
    </row>
    <row r="1024" spans="1:6" ht="13.2">
      <c r="A1024" s="43"/>
      <c r="B1024" s="43"/>
      <c r="C1024" s="43"/>
      <c r="D1024" s="44"/>
      <c r="E1024" s="116"/>
      <c r="F1024" s="43"/>
    </row>
    <row r="1025" spans="1:6" ht="13.2">
      <c r="A1025" s="43"/>
      <c r="B1025" s="43"/>
      <c r="C1025" s="43"/>
      <c r="D1025" s="44"/>
      <c r="E1025" s="116"/>
      <c r="F1025" s="43"/>
    </row>
    <row r="1026" spans="1:6" ht="13.2">
      <c r="A1026" s="43"/>
      <c r="B1026" s="43"/>
      <c r="C1026" s="43"/>
      <c r="D1026" s="44"/>
      <c r="E1026" s="116"/>
      <c r="F1026" s="43"/>
    </row>
    <row r="1027" spans="1:6" ht="13.2">
      <c r="A1027" s="43"/>
      <c r="B1027" s="43"/>
      <c r="C1027" s="43"/>
      <c r="D1027" s="44"/>
      <c r="E1027" s="116"/>
      <c r="F1027" s="43"/>
    </row>
    <row r="1028" spans="1:6" ht="13.2">
      <c r="A1028" s="43"/>
      <c r="B1028" s="43"/>
      <c r="C1028" s="43"/>
      <c r="D1028" s="44"/>
      <c r="E1028" s="116"/>
      <c r="F1028" s="43"/>
    </row>
    <row r="1029" spans="1:6" ht="13.2">
      <c r="A1029" s="43"/>
      <c r="B1029" s="43"/>
      <c r="C1029" s="43"/>
      <c r="D1029" s="44"/>
      <c r="E1029" s="116"/>
      <c r="F1029" s="43"/>
    </row>
    <row r="1030" spans="1:6" ht="13.2">
      <c r="A1030" s="43"/>
      <c r="B1030" s="43"/>
      <c r="C1030" s="43"/>
      <c r="D1030" s="44"/>
      <c r="E1030" s="116"/>
      <c r="F1030" s="43"/>
    </row>
    <row r="1031" spans="1:6" ht="13.2">
      <c r="A1031" s="43"/>
      <c r="B1031" s="43"/>
      <c r="C1031" s="43"/>
      <c r="D1031" s="44"/>
      <c r="E1031" s="116"/>
      <c r="F1031" s="43"/>
    </row>
    <row r="1032" spans="1:6" ht="13.2">
      <c r="A1032" s="43"/>
      <c r="B1032" s="43"/>
      <c r="C1032" s="43"/>
      <c r="D1032" s="44"/>
      <c r="E1032" s="116"/>
      <c r="F1032" s="43"/>
    </row>
    <row r="1033" spans="1:6" ht="13.2">
      <c r="A1033" s="43"/>
      <c r="B1033" s="43"/>
      <c r="C1033" s="43"/>
      <c r="D1033" s="44"/>
      <c r="E1033" s="116"/>
      <c r="F1033" s="43"/>
    </row>
    <row r="1034" spans="1:6" ht="13.2">
      <c r="A1034" s="43"/>
      <c r="B1034" s="43"/>
      <c r="C1034" s="43"/>
      <c r="D1034" s="44"/>
      <c r="E1034" s="116"/>
      <c r="F1034" s="43"/>
    </row>
    <row r="1035" spans="1:6" ht="13.2">
      <c r="A1035" s="43"/>
      <c r="B1035" s="43"/>
      <c r="C1035" s="43"/>
      <c r="D1035" s="44"/>
      <c r="E1035" s="116"/>
      <c r="F1035" s="43"/>
    </row>
    <row r="1036" spans="1:6" ht="13.2">
      <c r="A1036" s="43"/>
      <c r="B1036" s="43"/>
      <c r="C1036" s="43"/>
      <c r="D1036" s="44"/>
      <c r="E1036" s="116"/>
      <c r="F1036" s="43"/>
    </row>
    <row r="1037" spans="1:6" ht="13.2">
      <c r="A1037" s="43"/>
      <c r="B1037" s="43"/>
      <c r="C1037" s="43"/>
      <c r="D1037" s="44"/>
      <c r="E1037" s="116"/>
      <c r="F1037" s="43"/>
    </row>
    <row r="1038" spans="1:6" ht="13.2">
      <c r="A1038" s="43"/>
      <c r="B1038" s="43"/>
      <c r="C1038" s="43"/>
      <c r="D1038" s="44"/>
      <c r="E1038" s="116"/>
      <c r="F1038" s="43"/>
    </row>
    <row r="1039" spans="1:6" ht="13.2">
      <c r="A1039" s="43"/>
      <c r="B1039" s="43"/>
      <c r="C1039" s="43"/>
      <c r="D1039" s="44"/>
      <c r="E1039" s="116"/>
      <c r="F1039" s="43"/>
    </row>
    <row r="1040" spans="1:6" ht="13.2">
      <c r="A1040" s="43"/>
      <c r="B1040" s="43"/>
      <c r="C1040" s="43"/>
      <c r="D1040" s="44"/>
      <c r="E1040" s="116"/>
      <c r="F1040" s="43"/>
    </row>
    <row r="1041" spans="1:6" ht="13.2">
      <c r="A1041" s="43"/>
      <c r="B1041" s="43"/>
      <c r="C1041" s="43"/>
      <c r="D1041" s="44"/>
      <c r="E1041" s="116"/>
      <c r="F1041" s="43"/>
    </row>
    <row r="1042" spans="1:6" ht="13.2">
      <c r="A1042" s="43"/>
      <c r="B1042" s="43"/>
      <c r="C1042" s="43"/>
      <c r="D1042" s="44"/>
      <c r="E1042" s="116"/>
      <c r="F1042" s="43"/>
    </row>
    <row r="1043" spans="1:6" ht="13.2">
      <c r="A1043" s="43"/>
      <c r="B1043" s="43"/>
      <c r="C1043" s="43"/>
      <c r="D1043" s="44"/>
      <c r="E1043" s="116"/>
      <c r="F1043" s="43"/>
    </row>
    <row r="1044" spans="1:6" ht="13.2">
      <c r="A1044" s="43"/>
      <c r="B1044" s="43"/>
      <c r="C1044" s="43"/>
      <c r="D1044" s="44"/>
      <c r="E1044" s="116"/>
      <c r="F1044" s="43"/>
    </row>
    <row r="1045" spans="1:6" ht="13.2">
      <c r="A1045" s="43"/>
      <c r="B1045" s="43"/>
      <c r="C1045" s="43"/>
      <c r="D1045" s="44"/>
      <c r="E1045" s="116"/>
      <c r="F1045" s="43"/>
    </row>
    <row r="1046" spans="1:6" ht="13.2">
      <c r="A1046" s="43"/>
      <c r="B1046" s="43"/>
      <c r="C1046" s="43"/>
      <c r="D1046" s="44"/>
      <c r="E1046" s="116"/>
      <c r="F1046" s="43"/>
    </row>
    <row r="1047" spans="1:6" ht="13.2">
      <c r="A1047" s="43"/>
      <c r="B1047" s="43"/>
      <c r="C1047" s="43"/>
      <c r="D1047" s="44"/>
      <c r="E1047" s="116"/>
      <c r="F1047" s="43"/>
    </row>
    <row r="1048" spans="1:6" ht="13.2">
      <c r="A1048" s="43"/>
      <c r="B1048" s="43"/>
      <c r="C1048" s="43"/>
      <c r="D1048" s="44"/>
      <c r="E1048" s="116"/>
      <c r="F1048" s="43"/>
    </row>
    <row r="1049" spans="1:6" ht="13.2">
      <c r="A1049" s="43"/>
      <c r="B1049" s="43"/>
      <c r="C1049" s="43"/>
      <c r="D1049" s="44"/>
      <c r="E1049" s="116"/>
      <c r="F1049" s="43"/>
    </row>
    <row r="1050" spans="1:6" ht="13.2">
      <c r="A1050" s="43"/>
      <c r="B1050" s="43"/>
      <c r="C1050" s="43"/>
      <c r="D1050" s="44"/>
      <c r="E1050" s="116"/>
      <c r="F1050" s="43"/>
    </row>
    <row r="1051" spans="1:6" ht="13.2">
      <c r="A1051" s="43"/>
      <c r="B1051" s="43"/>
      <c r="C1051" s="43"/>
      <c r="D1051" s="44"/>
      <c r="E1051" s="116"/>
      <c r="F1051" s="43"/>
    </row>
    <row r="1052" spans="1:6" ht="13.2">
      <c r="A1052" s="43"/>
      <c r="B1052" s="43"/>
      <c r="C1052" s="43"/>
      <c r="D1052" s="44"/>
      <c r="E1052" s="116"/>
      <c r="F1052" s="43"/>
    </row>
    <row r="1053" spans="1:6" ht="13.2">
      <c r="A1053" s="43"/>
      <c r="B1053" s="43"/>
      <c r="C1053" s="43"/>
      <c r="D1053" s="44"/>
      <c r="E1053" s="116"/>
      <c r="F1053" s="43"/>
    </row>
    <row r="1054" spans="1:6" ht="13.2">
      <c r="A1054" s="43"/>
      <c r="B1054" s="43"/>
      <c r="C1054" s="43"/>
      <c r="D1054" s="44"/>
      <c r="E1054" s="116"/>
      <c r="F1054" s="43"/>
    </row>
    <row r="1055" spans="1:6" ht="13.2">
      <c r="A1055" s="43"/>
      <c r="B1055" s="43"/>
      <c r="C1055" s="43"/>
      <c r="D1055" s="44"/>
      <c r="E1055" s="116"/>
      <c r="F1055" s="43"/>
    </row>
    <row r="1056" spans="1:6" ht="13.2">
      <c r="A1056" s="43"/>
      <c r="B1056" s="43"/>
      <c r="C1056" s="43"/>
      <c r="D1056" s="44"/>
      <c r="E1056" s="116"/>
      <c r="F1056" s="43"/>
    </row>
    <row r="1057" spans="1:6" ht="13.2">
      <c r="A1057" s="43"/>
      <c r="B1057" s="43"/>
      <c r="C1057" s="43"/>
      <c r="D1057" s="44"/>
      <c r="E1057" s="116"/>
      <c r="F1057" s="43"/>
    </row>
    <row r="1058" spans="1:6" ht="13.2">
      <c r="A1058" s="43"/>
      <c r="B1058" s="43"/>
      <c r="C1058" s="43"/>
      <c r="D1058" s="44"/>
      <c r="E1058" s="116"/>
      <c r="F1058" s="43"/>
    </row>
    <row r="1059" spans="1:6" ht="13.2">
      <c r="A1059" s="43"/>
      <c r="B1059" s="43"/>
      <c r="C1059" s="43"/>
      <c r="D1059" s="44"/>
      <c r="E1059" s="116"/>
      <c r="F1059" s="43"/>
    </row>
    <row r="1060" spans="1:6" ht="13.2">
      <c r="A1060" s="43"/>
      <c r="B1060" s="43"/>
      <c r="C1060" s="43"/>
      <c r="D1060" s="44"/>
      <c r="E1060" s="116"/>
      <c r="F1060" s="43"/>
    </row>
    <row r="1061" spans="1:6" ht="13.2">
      <c r="A1061" s="43"/>
      <c r="B1061" s="43"/>
      <c r="C1061" s="43"/>
      <c r="D1061" s="44"/>
      <c r="E1061" s="116"/>
      <c r="F1061" s="43"/>
    </row>
    <row r="1062" spans="1:6" ht="13.2">
      <c r="A1062" s="43"/>
      <c r="B1062" s="43"/>
      <c r="C1062" s="43"/>
      <c r="D1062" s="44"/>
      <c r="E1062" s="116"/>
      <c r="F1062" s="43"/>
    </row>
    <row r="1063" spans="1:6" ht="13.2">
      <c r="A1063" s="43"/>
      <c r="B1063" s="43"/>
      <c r="C1063" s="43"/>
      <c r="D1063" s="44"/>
      <c r="E1063" s="116"/>
      <c r="F1063" s="43"/>
    </row>
    <row r="1064" spans="1:6" ht="13.2">
      <c r="A1064" s="43"/>
      <c r="B1064" s="43"/>
      <c r="C1064" s="43"/>
      <c r="D1064" s="44"/>
      <c r="E1064" s="116"/>
      <c r="F1064" s="43"/>
    </row>
    <row r="1065" spans="1:6" ht="13.2">
      <c r="A1065" s="43"/>
      <c r="B1065" s="43"/>
      <c r="C1065" s="43"/>
      <c r="D1065" s="44"/>
      <c r="E1065" s="116"/>
      <c r="F1065" s="43"/>
    </row>
    <row r="1066" spans="1:6" ht="13.2">
      <c r="A1066" s="43"/>
      <c r="B1066" s="43"/>
      <c r="C1066" s="43"/>
      <c r="D1066" s="44"/>
      <c r="E1066" s="116"/>
      <c r="F1066" s="43"/>
    </row>
    <row r="1067" spans="1:6" ht="13.2">
      <c r="A1067" s="43"/>
      <c r="B1067" s="43"/>
      <c r="C1067" s="43"/>
      <c r="D1067" s="44"/>
      <c r="E1067" s="116"/>
      <c r="F1067" s="43"/>
    </row>
    <row r="1068" spans="1:6" ht="13.2">
      <c r="A1068" s="43"/>
      <c r="B1068" s="43"/>
      <c r="C1068" s="43"/>
      <c r="D1068" s="44"/>
      <c r="E1068" s="116"/>
      <c r="F1068" s="43"/>
    </row>
    <row r="1069" spans="1:6" ht="13.2">
      <c r="A1069" s="43"/>
      <c r="B1069" s="43"/>
      <c r="C1069" s="43"/>
      <c r="D1069" s="44"/>
      <c r="E1069" s="116"/>
      <c r="F1069" s="43"/>
    </row>
    <row r="1070" spans="1:6" ht="13.2">
      <c r="A1070" s="43"/>
      <c r="B1070" s="43"/>
      <c r="C1070" s="43"/>
      <c r="D1070" s="44"/>
      <c r="E1070" s="116"/>
      <c r="F1070" s="43"/>
    </row>
    <row r="1071" spans="1:6" ht="13.2">
      <c r="A1071" s="43"/>
      <c r="B1071" s="43"/>
      <c r="C1071" s="43"/>
      <c r="D1071" s="44"/>
      <c r="E1071" s="116"/>
      <c r="F1071" s="43"/>
    </row>
    <row r="1072" spans="1:6" ht="13.2">
      <c r="A1072" s="43"/>
      <c r="B1072" s="43"/>
      <c r="C1072" s="43"/>
      <c r="D1072" s="44"/>
      <c r="E1072" s="116"/>
      <c r="F1072" s="43"/>
    </row>
    <row r="1073" spans="1:6" ht="13.2">
      <c r="A1073" s="43"/>
      <c r="B1073" s="43"/>
      <c r="C1073" s="43"/>
      <c r="D1073" s="44"/>
      <c r="E1073" s="116"/>
      <c r="F1073" s="43"/>
    </row>
    <row r="1074" spans="1:6" ht="13.2">
      <c r="A1074" s="43"/>
      <c r="B1074" s="43"/>
      <c r="C1074" s="43"/>
      <c r="D1074" s="44"/>
      <c r="E1074" s="116"/>
      <c r="F1074" s="43"/>
    </row>
    <row r="1075" spans="1:6" ht="13.2">
      <c r="A1075" s="43"/>
      <c r="B1075" s="43"/>
      <c r="C1075" s="43"/>
      <c r="D1075" s="44"/>
      <c r="E1075" s="116"/>
      <c r="F1075" s="43"/>
    </row>
    <row r="1076" spans="1:6" ht="13.2">
      <c r="A1076" s="43"/>
      <c r="B1076" s="43"/>
      <c r="C1076" s="43"/>
      <c r="D1076" s="44"/>
      <c r="E1076" s="116"/>
      <c r="F1076" s="43"/>
    </row>
    <row r="1077" spans="1:6" ht="13.2">
      <c r="A1077" s="43"/>
      <c r="B1077" s="43"/>
      <c r="C1077" s="43"/>
      <c r="D1077" s="44"/>
      <c r="E1077" s="116"/>
      <c r="F1077" s="43"/>
    </row>
    <row r="1078" spans="1:6" ht="13.2">
      <c r="A1078" s="43"/>
      <c r="B1078" s="43"/>
      <c r="C1078" s="43"/>
      <c r="D1078" s="44"/>
      <c r="E1078" s="116"/>
      <c r="F1078" s="43"/>
    </row>
    <row r="1079" spans="1:6" ht="13.2">
      <c r="A1079" s="43"/>
      <c r="B1079" s="43"/>
      <c r="C1079" s="43"/>
      <c r="D1079" s="44"/>
      <c r="E1079" s="116"/>
      <c r="F1079" s="43"/>
    </row>
    <row r="1080" spans="1:6" ht="13.2">
      <c r="A1080" s="43"/>
      <c r="B1080" s="43"/>
      <c r="C1080" s="43"/>
      <c r="D1080" s="44"/>
      <c r="E1080" s="116"/>
      <c r="F1080" s="43"/>
    </row>
    <row r="1081" spans="1:6" ht="13.2">
      <c r="A1081" s="43"/>
      <c r="B1081" s="43"/>
      <c r="C1081" s="43"/>
      <c r="D1081" s="44"/>
      <c r="E1081" s="116"/>
      <c r="F1081" s="43"/>
    </row>
    <row r="1082" spans="1:6" ht="13.2">
      <c r="A1082" s="43"/>
      <c r="B1082" s="43"/>
      <c r="C1082" s="43"/>
      <c r="D1082" s="44"/>
      <c r="E1082" s="116"/>
      <c r="F1082" s="43"/>
    </row>
    <row r="1083" spans="1:6" ht="13.2">
      <c r="A1083" s="43"/>
      <c r="B1083" s="43"/>
      <c r="C1083" s="43"/>
      <c r="D1083" s="44"/>
      <c r="E1083" s="116"/>
      <c r="F1083" s="43"/>
    </row>
    <row r="1084" spans="1:6" ht="13.2">
      <c r="A1084" s="43"/>
      <c r="B1084" s="43"/>
      <c r="C1084" s="43"/>
      <c r="D1084" s="44"/>
      <c r="E1084" s="116"/>
      <c r="F1084" s="43"/>
    </row>
    <row r="1085" spans="1:6" ht="13.2">
      <c r="A1085" s="43"/>
      <c r="B1085" s="43"/>
      <c r="C1085" s="43"/>
      <c r="D1085" s="44"/>
      <c r="E1085" s="116"/>
      <c r="F1085" s="43"/>
    </row>
    <row r="1086" spans="1:6" ht="13.2">
      <c r="A1086" s="43"/>
      <c r="B1086" s="43"/>
      <c r="C1086" s="43"/>
      <c r="D1086" s="44"/>
      <c r="E1086" s="116"/>
      <c r="F1086" s="43"/>
    </row>
    <row r="1087" spans="1:6" ht="13.2">
      <c r="A1087" s="43"/>
      <c r="B1087" s="43"/>
      <c r="C1087" s="43"/>
      <c r="D1087" s="44"/>
      <c r="E1087" s="116"/>
      <c r="F1087" s="43"/>
    </row>
    <row r="1088" spans="1:6" ht="13.2">
      <c r="A1088" s="43"/>
      <c r="B1088" s="43"/>
      <c r="C1088" s="43"/>
      <c r="D1088" s="44"/>
      <c r="E1088" s="116"/>
      <c r="F1088" s="43"/>
    </row>
    <row r="1089" spans="1:6" ht="13.2">
      <c r="A1089" s="43"/>
      <c r="B1089" s="43"/>
      <c r="C1089" s="43"/>
      <c r="D1089" s="44"/>
      <c r="E1089" s="116"/>
      <c r="F1089" s="43"/>
    </row>
    <row r="1090" spans="1:6" ht="13.2">
      <c r="A1090" s="43"/>
      <c r="B1090" s="43"/>
      <c r="C1090" s="43"/>
      <c r="D1090" s="44"/>
      <c r="E1090" s="116"/>
      <c r="F1090" s="43"/>
    </row>
    <row r="1091" spans="1:6" ht="13.2">
      <c r="A1091" s="43"/>
      <c r="B1091" s="43"/>
      <c r="C1091" s="43"/>
      <c r="D1091" s="44"/>
      <c r="E1091" s="116"/>
      <c r="F1091" s="43"/>
    </row>
    <row r="1092" spans="1:6" ht="13.2">
      <c r="A1092" s="43"/>
      <c r="B1092" s="43"/>
      <c r="C1092" s="43"/>
      <c r="D1092" s="44"/>
      <c r="E1092" s="116"/>
      <c r="F1092" s="43"/>
    </row>
    <row r="1093" spans="1:6" ht="13.2">
      <c r="A1093" s="43"/>
      <c r="B1093" s="43"/>
      <c r="C1093" s="43"/>
      <c r="D1093" s="44"/>
      <c r="E1093" s="116"/>
      <c r="F1093" s="43"/>
    </row>
    <row r="1094" spans="1:6" ht="13.2">
      <c r="A1094" s="43"/>
      <c r="B1094" s="43"/>
      <c r="C1094" s="43"/>
      <c r="D1094" s="44"/>
      <c r="E1094" s="116"/>
      <c r="F1094" s="43"/>
    </row>
    <row r="1095" spans="1:6" ht="13.2">
      <c r="A1095" s="43"/>
      <c r="B1095" s="43"/>
      <c r="C1095" s="43"/>
      <c r="D1095" s="44"/>
      <c r="E1095" s="116"/>
      <c r="F1095" s="43"/>
    </row>
    <row r="1096" spans="1:6" ht="13.2">
      <c r="A1096" s="43"/>
      <c r="B1096" s="43"/>
      <c r="C1096" s="43"/>
      <c r="D1096" s="44"/>
      <c r="E1096" s="116"/>
      <c r="F1096" s="43"/>
    </row>
    <row r="1097" spans="1:6" ht="13.2">
      <c r="A1097" s="43"/>
      <c r="B1097" s="43"/>
      <c r="C1097" s="43"/>
      <c r="D1097" s="44"/>
      <c r="E1097" s="116"/>
      <c r="F1097" s="43"/>
    </row>
    <row r="1098" spans="1:6" ht="13.2">
      <c r="A1098" s="43"/>
      <c r="B1098" s="43"/>
      <c r="C1098" s="43"/>
      <c r="D1098" s="44"/>
      <c r="E1098" s="116"/>
      <c r="F1098" s="43"/>
    </row>
    <row r="1099" spans="1:6" ht="13.2">
      <c r="A1099" s="43"/>
      <c r="B1099" s="43"/>
      <c r="C1099" s="43"/>
      <c r="D1099" s="44"/>
      <c r="E1099" s="116"/>
      <c r="F1099" s="43"/>
    </row>
    <row r="1100" spans="1:6" ht="13.2">
      <c r="A1100" s="43"/>
      <c r="B1100" s="43"/>
      <c r="C1100" s="43"/>
      <c r="D1100" s="44"/>
      <c r="E1100" s="116"/>
      <c r="F1100" s="43"/>
    </row>
    <row r="1101" spans="1:6" ht="13.2">
      <c r="A1101" s="43"/>
      <c r="B1101" s="43"/>
      <c r="C1101" s="43"/>
      <c r="D1101" s="44"/>
      <c r="E1101" s="116"/>
      <c r="F1101" s="43"/>
    </row>
    <row r="1102" spans="1:6" ht="13.2">
      <c r="A1102" s="43"/>
      <c r="B1102" s="43"/>
      <c r="C1102" s="43"/>
      <c r="D1102" s="44"/>
      <c r="E1102" s="116"/>
      <c r="F1102" s="43"/>
    </row>
    <row r="1103" spans="1:6" ht="13.2">
      <c r="A1103" s="43"/>
      <c r="B1103" s="43"/>
      <c r="C1103" s="43"/>
      <c r="D1103" s="44"/>
      <c r="E1103" s="116"/>
      <c r="F1103" s="43"/>
    </row>
    <row r="1104" spans="1:6" ht="13.2">
      <c r="A1104" s="43"/>
      <c r="B1104" s="43"/>
      <c r="C1104" s="43"/>
      <c r="D1104" s="44"/>
      <c r="E1104" s="116"/>
      <c r="F1104" s="43"/>
    </row>
    <row r="1105" spans="1:6" ht="13.2">
      <c r="A1105" s="43"/>
      <c r="B1105" s="43"/>
      <c r="C1105" s="43"/>
      <c r="D1105" s="44"/>
      <c r="E1105" s="116"/>
      <c r="F1105" s="43"/>
    </row>
    <row r="1106" spans="1:6" ht="13.2">
      <c r="A1106" s="43"/>
      <c r="B1106" s="43"/>
      <c r="C1106" s="43"/>
      <c r="D1106" s="44"/>
      <c r="E1106" s="116"/>
      <c r="F1106" s="43"/>
    </row>
    <row r="1107" spans="1:6" ht="13.2">
      <c r="A1107" s="43"/>
      <c r="B1107" s="43"/>
      <c r="C1107" s="43"/>
      <c r="D1107" s="44"/>
      <c r="E1107" s="116"/>
      <c r="F1107" s="43"/>
    </row>
    <row r="1108" spans="1:6" ht="13.2">
      <c r="A1108" s="43"/>
      <c r="B1108" s="43"/>
      <c r="C1108" s="43"/>
      <c r="D1108" s="44"/>
      <c r="E1108" s="116"/>
      <c r="F1108" s="43"/>
    </row>
    <row r="1109" spans="1:6" ht="13.2">
      <c r="A1109" s="43"/>
      <c r="B1109" s="43"/>
      <c r="C1109" s="43"/>
      <c r="D1109" s="44"/>
      <c r="E1109" s="116"/>
      <c r="F1109" s="43"/>
    </row>
    <row r="1110" spans="1:6" ht="13.2">
      <c r="A1110" s="43"/>
      <c r="B1110" s="43"/>
      <c r="C1110" s="43"/>
      <c r="D1110" s="44"/>
      <c r="E1110" s="116"/>
      <c r="F1110" s="43"/>
    </row>
    <row r="1111" spans="1:6" ht="13.2">
      <c r="A1111" s="43"/>
      <c r="B1111" s="43"/>
      <c r="C1111" s="43"/>
      <c r="D1111" s="44"/>
      <c r="E1111" s="116"/>
      <c r="F1111" s="43"/>
    </row>
    <row r="1112" spans="1:6" ht="13.2">
      <c r="A1112" s="43"/>
      <c r="B1112" s="43"/>
      <c r="C1112" s="43"/>
      <c r="D1112" s="44"/>
      <c r="E1112" s="116"/>
      <c r="F1112" s="43"/>
    </row>
    <row r="1113" spans="1:6" ht="13.2">
      <c r="A1113" s="43"/>
      <c r="B1113" s="43"/>
      <c r="C1113" s="43"/>
      <c r="D1113" s="44"/>
      <c r="E1113" s="116"/>
      <c r="F1113" s="43"/>
    </row>
    <row r="1114" spans="1:6" ht="13.2">
      <c r="A1114" s="43"/>
      <c r="B1114" s="43"/>
      <c r="C1114" s="43"/>
      <c r="D1114" s="44"/>
      <c r="E1114" s="116"/>
      <c r="F1114" s="43"/>
    </row>
    <row r="1115" spans="1:6" ht="13.2">
      <c r="A1115" s="43"/>
      <c r="B1115" s="43"/>
      <c r="C1115" s="43"/>
      <c r="D1115" s="44"/>
      <c r="E1115" s="116"/>
      <c r="F1115" s="43"/>
    </row>
    <row r="1116" spans="1:6" ht="13.2">
      <c r="A1116" s="43"/>
      <c r="B1116" s="43"/>
      <c r="C1116" s="43"/>
      <c r="D1116" s="44"/>
      <c r="E1116" s="116"/>
      <c r="F1116" s="43"/>
    </row>
    <row r="1117" spans="1:6" ht="13.2">
      <c r="A1117" s="43"/>
      <c r="B1117" s="43"/>
      <c r="C1117" s="43"/>
      <c r="D1117" s="44"/>
      <c r="E1117" s="116"/>
      <c r="F1117" s="43"/>
    </row>
  </sheetData>
  <autoFilter ref="A1:Z252" xr:uid="{00000000-0009-0000-0000-000003000000}"/>
  <mergeCells count="60">
    <mergeCell ref="A267:Z267"/>
    <mergeCell ref="A272:Z272"/>
    <mergeCell ref="A278:F278"/>
    <mergeCell ref="A283:G283"/>
    <mergeCell ref="A230:B230"/>
    <mergeCell ref="A236:Z236"/>
    <mergeCell ref="A242:Z242"/>
    <mergeCell ref="A250:Z250"/>
    <mergeCell ref="A255:Z255"/>
    <mergeCell ref="A260:Z260"/>
    <mergeCell ref="A264:Z264"/>
    <mergeCell ref="A2:Z2"/>
    <mergeCell ref="A3:Z3"/>
    <mergeCell ref="A11:Z11"/>
    <mergeCell ref="A18:B18"/>
    <mergeCell ref="A23:B23"/>
    <mergeCell ref="A28:Z28"/>
    <mergeCell ref="A35:Z35"/>
    <mergeCell ref="A42:B42"/>
    <mergeCell ref="A44:Z44"/>
    <mergeCell ref="A53:Z53"/>
    <mergeCell ref="A56:Z56"/>
    <mergeCell ref="A62:Z62"/>
    <mergeCell ref="A69:F69"/>
    <mergeCell ref="A75:F75"/>
    <mergeCell ref="D76:I76"/>
    <mergeCell ref="D77:I77"/>
    <mergeCell ref="D78:I78"/>
    <mergeCell ref="D79:I79"/>
    <mergeCell ref="D80:I80"/>
    <mergeCell ref="D81:I81"/>
    <mergeCell ref="D82:I82"/>
    <mergeCell ref="A83:Z83"/>
    <mergeCell ref="A88:Z88"/>
    <mergeCell ref="A95:Z95"/>
    <mergeCell ref="A101:Z101"/>
    <mergeCell ref="A108:Z108"/>
    <mergeCell ref="A113:Z113"/>
    <mergeCell ref="A118:Z118"/>
    <mergeCell ref="A121:Z121"/>
    <mergeCell ref="A124:B124"/>
    <mergeCell ref="A129:Z129"/>
    <mergeCell ref="A134:Z134"/>
    <mergeCell ref="A139:Z139"/>
    <mergeCell ref="A144:Z144"/>
    <mergeCell ref="A149:Z149"/>
    <mergeCell ref="A153:Z153"/>
    <mergeCell ref="A158:Z158"/>
    <mergeCell ref="A164:B164"/>
    <mergeCell ref="A168:Z168"/>
    <mergeCell ref="A174:Z174"/>
    <mergeCell ref="A205:Z205"/>
    <mergeCell ref="A210:Z210"/>
    <mergeCell ref="A216:Z216"/>
    <mergeCell ref="A223:Z223"/>
    <mergeCell ref="A178:Z178"/>
    <mergeCell ref="A187:F187"/>
    <mergeCell ref="A192:F192"/>
    <mergeCell ref="A196:Z196"/>
    <mergeCell ref="A200:Z200"/>
  </mergeCells>
  <hyperlinks>
    <hyperlink ref="F55" r:id="rId1" xr:uid="{00000000-0004-0000-0300-000000000000}"/>
    <hyperlink ref="F119" r:id="rId2" xr:uid="{00000000-0004-0000-0300-000001000000}"/>
    <hyperlink ref="F131" r:id="rId3" xr:uid="{00000000-0004-0000-0300-000002000000}"/>
    <hyperlink ref="F132" r:id="rId4" xr:uid="{00000000-0004-0000-0300-000003000000}"/>
    <hyperlink ref="F133" r:id="rId5" xr:uid="{00000000-0004-0000-0300-000004000000}"/>
    <hyperlink ref="F135" r:id="rId6" xr:uid="{00000000-0004-0000-0300-000005000000}"/>
    <hyperlink ref="F136" r:id="rId7" xr:uid="{00000000-0004-0000-0300-000006000000}"/>
    <hyperlink ref="F137" r:id="rId8" xr:uid="{00000000-0004-0000-0300-000007000000}"/>
    <hyperlink ref="F138" r:id="rId9" xr:uid="{00000000-0004-0000-0300-000008000000}"/>
    <hyperlink ref="F140" r:id="rId10" xr:uid="{00000000-0004-0000-0300-000009000000}"/>
    <hyperlink ref="F141" r:id="rId11" xr:uid="{00000000-0004-0000-0300-00000A000000}"/>
    <hyperlink ref="F143" r:id="rId12" xr:uid="{00000000-0004-0000-0300-00000B000000}"/>
    <hyperlink ref="F145" r:id="rId13" xr:uid="{00000000-0004-0000-0300-00000C000000}"/>
    <hyperlink ref="F146" r:id="rId14" xr:uid="{00000000-0004-0000-0300-00000D000000}"/>
    <hyperlink ref="F147" r:id="rId15" xr:uid="{00000000-0004-0000-0300-00000E000000}"/>
    <hyperlink ref="F148" r:id="rId16" xr:uid="{00000000-0004-0000-0300-00000F000000}"/>
    <hyperlink ref="F154" r:id="rId17" xr:uid="{00000000-0004-0000-0300-000010000000}"/>
    <hyperlink ref="F188" r:id="rId18" xr:uid="{00000000-0004-0000-0300-000011000000}"/>
    <hyperlink ref="F191" r:id="rId19" xr:uid="{00000000-0004-0000-0300-000012000000}"/>
    <hyperlink ref="F201" r:id="rId20" xr:uid="{00000000-0004-0000-0300-000013000000}"/>
    <hyperlink ref="F202" r:id="rId21" xr:uid="{00000000-0004-0000-0300-000014000000}"/>
    <hyperlink ref="F203" r:id="rId22" xr:uid="{00000000-0004-0000-0300-000015000000}"/>
    <hyperlink ref="F204" r:id="rId23" xr:uid="{00000000-0004-0000-0300-000016000000}"/>
    <hyperlink ref="F211" r:id="rId24" xr:uid="{00000000-0004-0000-0300-000017000000}"/>
    <hyperlink ref="F212" r:id="rId25" xr:uid="{00000000-0004-0000-0300-000018000000}"/>
    <hyperlink ref="F213" r:id="rId26" xr:uid="{00000000-0004-0000-0300-000019000000}"/>
    <hyperlink ref="F214" r:id="rId27" xr:uid="{00000000-0004-0000-0300-00001A000000}"/>
    <hyperlink ref="F217" r:id="rId28" xr:uid="{00000000-0004-0000-0300-00001B000000}"/>
    <hyperlink ref="F218" r:id="rId29" xr:uid="{00000000-0004-0000-0300-00001C000000}"/>
    <hyperlink ref="F219" r:id="rId30" xr:uid="{00000000-0004-0000-0300-00001D000000}"/>
    <hyperlink ref="F220" r:id="rId31" xr:uid="{00000000-0004-0000-0300-00001E000000}"/>
    <hyperlink ref="F221" r:id="rId32" xr:uid="{00000000-0004-0000-0300-00001F000000}"/>
    <hyperlink ref="F222" r:id="rId33" xr:uid="{00000000-0004-0000-0300-000020000000}"/>
    <hyperlink ref="F224" r:id="rId34" xr:uid="{00000000-0004-0000-0300-000021000000}"/>
    <hyperlink ref="F225" r:id="rId35" xr:uid="{00000000-0004-0000-0300-000022000000}"/>
    <hyperlink ref="F226" r:id="rId36" xr:uid="{00000000-0004-0000-0300-000023000000}"/>
    <hyperlink ref="F227" r:id="rId37" xr:uid="{00000000-0004-0000-0300-000024000000}"/>
    <hyperlink ref="F228" r:id="rId38" xr:uid="{00000000-0004-0000-0300-000025000000}"/>
    <hyperlink ref="F231" r:id="rId39" xr:uid="{00000000-0004-0000-0300-000026000000}"/>
    <hyperlink ref="F232" r:id="rId40" xr:uid="{00000000-0004-0000-0300-000027000000}"/>
    <hyperlink ref="F233" r:id="rId41" xr:uid="{00000000-0004-0000-0300-000028000000}"/>
    <hyperlink ref="F234" r:id="rId42" xr:uid="{00000000-0004-0000-0300-000029000000}"/>
    <hyperlink ref="F235" r:id="rId43" xr:uid="{00000000-0004-0000-0300-00002A000000}"/>
    <hyperlink ref="F237" r:id="rId44" xr:uid="{00000000-0004-0000-0300-00002B000000}"/>
    <hyperlink ref="F238" r:id="rId45" xr:uid="{00000000-0004-0000-0300-00002C000000}"/>
    <hyperlink ref="F239" r:id="rId46" xr:uid="{00000000-0004-0000-0300-00002D000000}"/>
    <hyperlink ref="F240" r:id="rId47" xr:uid="{00000000-0004-0000-0300-00002E000000}"/>
    <hyperlink ref="F241" r:id="rId48" xr:uid="{00000000-0004-0000-0300-00002F000000}"/>
    <hyperlink ref="F243" r:id="rId49" xr:uid="{00000000-0004-0000-0300-000030000000}"/>
    <hyperlink ref="F244" r:id="rId50" xr:uid="{00000000-0004-0000-0300-000031000000}"/>
    <hyperlink ref="F245" r:id="rId51" xr:uid="{00000000-0004-0000-0300-000032000000}"/>
    <hyperlink ref="F246" r:id="rId52" xr:uid="{00000000-0004-0000-0300-000033000000}"/>
    <hyperlink ref="F247" r:id="rId53" xr:uid="{00000000-0004-0000-0300-000034000000}"/>
    <hyperlink ref="F252" r:id="rId54" xr:uid="{00000000-0004-0000-0300-000035000000}"/>
    <hyperlink ref="F273" r:id="rId55" xr:uid="{00000000-0004-0000-0300-000036000000}"/>
    <hyperlink ref="F274" r:id="rId56" xr:uid="{00000000-0004-0000-0300-000037000000}"/>
    <hyperlink ref="F275" r:id="rId57" xr:uid="{00000000-0004-0000-0300-000038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39"/>
  <sheetViews>
    <sheetView workbookViewId="0"/>
  </sheetViews>
  <sheetFormatPr defaultColWidth="12.6640625" defaultRowHeight="15.75" customHeight="1"/>
  <cols>
    <col min="1" max="1" width="29.6640625" customWidth="1"/>
    <col min="2" max="2" width="28" customWidth="1"/>
    <col min="3" max="3" width="29.33203125" customWidth="1"/>
    <col min="4" max="4" width="16.5546875" style="85" bestFit="1" customWidth="1"/>
    <col min="5" max="5" width="23.44140625" customWidth="1"/>
  </cols>
  <sheetData>
    <row r="1" spans="1:26" ht="15.75" customHeight="1">
      <c r="A1" s="12" t="s">
        <v>187</v>
      </c>
      <c r="B1" s="45" t="s">
        <v>0</v>
      </c>
      <c r="C1" s="45" t="s">
        <v>2</v>
      </c>
      <c r="D1" s="99" t="s">
        <v>3</v>
      </c>
      <c r="E1" s="45" t="s">
        <v>4</v>
      </c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75" customHeight="1">
      <c r="A2" s="48" t="s">
        <v>747</v>
      </c>
      <c r="B2" s="2"/>
      <c r="C2" s="2"/>
      <c r="D2" s="84"/>
      <c r="E2" s="2"/>
      <c r="F2" s="3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.75" customHeight="1">
      <c r="A3" s="2" t="s">
        <v>748</v>
      </c>
      <c r="B3" s="2" t="s">
        <v>749</v>
      </c>
      <c r="C3" s="2" t="s">
        <v>750</v>
      </c>
      <c r="D3" s="84" t="s">
        <v>751</v>
      </c>
      <c r="E3" s="42" t="s">
        <v>752</v>
      </c>
      <c r="F3" s="34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>
      <c r="A4" s="2" t="s">
        <v>753</v>
      </c>
      <c r="B4" s="2" t="s">
        <v>754</v>
      </c>
      <c r="C4" s="2" t="s">
        <v>750</v>
      </c>
      <c r="D4" s="84">
        <v>9613112234</v>
      </c>
      <c r="E4" s="2" t="s">
        <v>755</v>
      </c>
      <c r="F4" s="34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>
      <c r="A5" s="2" t="s">
        <v>756</v>
      </c>
      <c r="B5" s="50" t="s">
        <v>757</v>
      </c>
      <c r="C5" s="2" t="s">
        <v>758</v>
      </c>
      <c r="D5" s="107" t="s">
        <v>759</v>
      </c>
      <c r="E5" s="2"/>
      <c r="F5" s="34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>
      <c r="A6" s="2" t="s">
        <v>760</v>
      </c>
      <c r="B6" s="2" t="s">
        <v>761</v>
      </c>
      <c r="C6" s="2" t="s">
        <v>750</v>
      </c>
      <c r="D6" s="84">
        <v>8801729830387</v>
      </c>
      <c r="E6" s="42" t="s">
        <v>762</v>
      </c>
      <c r="F6" s="34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>
      <c r="A7" s="2" t="s">
        <v>763</v>
      </c>
      <c r="B7" s="2" t="s">
        <v>764</v>
      </c>
      <c r="C7" s="2" t="s">
        <v>765</v>
      </c>
      <c r="D7" s="107" t="s">
        <v>766</v>
      </c>
      <c r="E7" s="2" t="s">
        <v>767</v>
      </c>
      <c r="F7" s="34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>
      <c r="A8" s="2" t="s">
        <v>768</v>
      </c>
      <c r="B8" s="51" t="s">
        <v>769</v>
      </c>
      <c r="C8" s="2" t="s">
        <v>750</v>
      </c>
      <c r="D8" s="84">
        <v>1711564987</v>
      </c>
      <c r="E8" s="2" t="s">
        <v>770</v>
      </c>
      <c r="F8" s="34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>
      <c r="A9" s="2" t="s">
        <v>771</v>
      </c>
      <c r="B9" s="2" t="s">
        <v>772</v>
      </c>
      <c r="C9" s="2" t="s">
        <v>750</v>
      </c>
      <c r="D9" s="84" t="s">
        <v>773</v>
      </c>
      <c r="E9" s="2" t="s">
        <v>774</v>
      </c>
      <c r="F9" s="34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>
      <c r="A10" s="2" t="s">
        <v>775</v>
      </c>
      <c r="B10" s="2" t="s">
        <v>776</v>
      </c>
      <c r="C10" s="2" t="s">
        <v>750</v>
      </c>
      <c r="D10" s="84" t="s">
        <v>777</v>
      </c>
      <c r="E10" s="2" t="s">
        <v>778</v>
      </c>
      <c r="F10" s="34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75" customHeight="1">
      <c r="A11" s="48" t="s">
        <v>779</v>
      </c>
      <c r="B11" s="2"/>
      <c r="C11" s="2"/>
      <c r="D11" s="84"/>
      <c r="E11" s="2"/>
      <c r="F11" s="34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>
      <c r="A12" s="2" t="s">
        <v>780</v>
      </c>
      <c r="B12" s="2" t="s">
        <v>781</v>
      </c>
      <c r="C12" s="2" t="s">
        <v>782</v>
      </c>
      <c r="D12" s="84"/>
      <c r="E12" s="2" t="s">
        <v>783</v>
      </c>
      <c r="F12" s="34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2" t="s">
        <v>784</v>
      </c>
      <c r="B13" s="2" t="s">
        <v>785</v>
      </c>
      <c r="C13" s="2" t="s">
        <v>786</v>
      </c>
      <c r="D13" s="84"/>
      <c r="E13" s="2" t="s">
        <v>787</v>
      </c>
      <c r="F13" s="34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>
      <c r="A14" s="2" t="s">
        <v>788</v>
      </c>
      <c r="B14" s="2" t="s">
        <v>789</v>
      </c>
      <c r="C14" s="2" t="s">
        <v>790</v>
      </c>
      <c r="D14" s="84" t="s">
        <v>791</v>
      </c>
      <c r="E14" s="42" t="s">
        <v>792</v>
      </c>
      <c r="F14" s="3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2" t="s">
        <v>793</v>
      </c>
      <c r="B15" s="2" t="s">
        <v>794</v>
      </c>
      <c r="C15" s="2" t="s">
        <v>750</v>
      </c>
      <c r="D15" s="84" t="s">
        <v>795</v>
      </c>
      <c r="E15" s="2"/>
      <c r="F15" s="3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>
      <c r="A16" s="2" t="s">
        <v>796</v>
      </c>
      <c r="B16" s="2" t="s">
        <v>797</v>
      </c>
      <c r="C16" s="2" t="s">
        <v>758</v>
      </c>
      <c r="D16" s="84" t="s">
        <v>798</v>
      </c>
      <c r="E16" s="2" t="s">
        <v>799</v>
      </c>
      <c r="F16" s="34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>
      <c r="A17" s="2" t="s">
        <v>800</v>
      </c>
      <c r="B17" s="2" t="s">
        <v>801</v>
      </c>
      <c r="C17" s="2" t="s">
        <v>750</v>
      </c>
      <c r="D17" s="84">
        <v>1711560600</v>
      </c>
      <c r="E17" s="2" t="s">
        <v>802</v>
      </c>
      <c r="F17" s="3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>
      <c r="A18" s="48" t="s">
        <v>803</v>
      </c>
      <c r="B18" s="2"/>
      <c r="C18" s="2"/>
      <c r="D18" s="84"/>
      <c r="E18" s="2"/>
      <c r="F18" s="34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>
      <c r="A19" s="2" t="s">
        <v>804</v>
      </c>
      <c r="B19" s="39" t="s">
        <v>805</v>
      </c>
      <c r="C19" s="2" t="s">
        <v>806</v>
      </c>
      <c r="D19" s="84" t="s">
        <v>807</v>
      </c>
      <c r="E19" s="42" t="s">
        <v>808</v>
      </c>
      <c r="F19" s="34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48" t="s">
        <v>809</v>
      </c>
      <c r="B20" s="2"/>
      <c r="C20" s="2"/>
      <c r="D20" s="84"/>
      <c r="E20" s="2"/>
      <c r="F20" s="34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2" t="s">
        <v>810</v>
      </c>
      <c r="B21" s="2" t="s">
        <v>811</v>
      </c>
      <c r="C21" s="2" t="s">
        <v>806</v>
      </c>
      <c r="D21" s="84" t="s">
        <v>812</v>
      </c>
      <c r="E21" s="42" t="s">
        <v>813</v>
      </c>
      <c r="F21" s="3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52"/>
      <c r="B22" s="52"/>
      <c r="C22" s="52"/>
      <c r="D22" s="108"/>
      <c r="E22" s="52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52"/>
      <c r="B23" s="52"/>
      <c r="C23" s="52"/>
      <c r="D23" s="108"/>
      <c r="E23" s="52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52"/>
      <c r="B24" s="52"/>
      <c r="C24" s="52"/>
      <c r="D24" s="108"/>
      <c r="E24" s="52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49"/>
      <c r="B25" s="49"/>
      <c r="C25" s="49"/>
      <c r="D25" s="10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49"/>
      <c r="B26" s="49"/>
      <c r="C26" s="49"/>
      <c r="D26" s="10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3.8">
      <c r="A27" s="49"/>
      <c r="B27" s="49"/>
      <c r="C27" s="49"/>
      <c r="D27" s="10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3.8">
      <c r="A28" s="49"/>
      <c r="B28" s="49"/>
      <c r="C28" s="49"/>
      <c r="D28" s="10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3.8">
      <c r="A29" s="49"/>
      <c r="B29" s="49"/>
      <c r="C29" s="49"/>
      <c r="D29" s="10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3.8">
      <c r="A30" s="49"/>
      <c r="B30" s="49"/>
      <c r="C30" s="49"/>
      <c r="D30" s="10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3.8">
      <c r="A31" s="49"/>
      <c r="B31" s="49"/>
      <c r="C31" s="49"/>
      <c r="D31" s="10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8">
      <c r="A32" s="49"/>
      <c r="B32" s="49"/>
      <c r="C32" s="49"/>
      <c r="D32" s="10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8">
      <c r="A33" s="49"/>
      <c r="B33" s="49"/>
      <c r="C33" s="49"/>
      <c r="D33" s="10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3.8">
      <c r="A34" s="49"/>
      <c r="B34" s="49"/>
      <c r="C34" s="49"/>
      <c r="D34" s="10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3.8">
      <c r="A35" s="49"/>
      <c r="B35" s="49"/>
      <c r="C35" s="49"/>
      <c r="D35" s="10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3.8">
      <c r="A36" s="49"/>
      <c r="B36" s="49"/>
      <c r="C36" s="49"/>
      <c r="D36" s="10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3.8">
      <c r="A37" s="49"/>
      <c r="B37" s="49"/>
      <c r="C37" s="49"/>
      <c r="D37" s="10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8">
      <c r="A38" s="49"/>
      <c r="B38" s="49"/>
      <c r="C38" s="49"/>
      <c r="D38" s="10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8">
      <c r="A39" s="49"/>
      <c r="B39" s="49"/>
      <c r="C39" s="49"/>
      <c r="D39" s="10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</sheetData>
  <hyperlinks>
    <hyperlink ref="E3" r:id="rId1" xr:uid="{00000000-0004-0000-0400-000000000000}"/>
    <hyperlink ref="B5" r:id="rId2" xr:uid="{00000000-0004-0000-0400-000001000000}"/>
    <hyperlink ref="D5" r:id="rId3" xr:uid="{00000000-0004-0000-0400-000002000000}"/>
    <hyperlink ref="E6" r:id="rId4" xr:uid="{00000000-0004-0000-0400-000003000000}"/>
    <hyperlink ref="E14" r:id="rId5" xr:uid="{00000000-0004-0000-0400-000004000000}"/>
    <hyperlink ref="E19" r:id="rId6" xr:uid="{00000000-0004-0000-0400-000005000000}"/>
    <hyperlink ref="E21" r:id="rId7" xr:uid="{00000000-0004-0000-0400-000006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25.21875" customWidth="1"/>
    <col min="2" max="2" width="18.77734375" customWidth="1"/>
    <col min="3" max="3" width="34.77734375" customWidth="1"/>
    <col min="4" max="4" width="25.6640625" style="83" customWidth="1"/>
    <col min="5" max="5" width="24" customWidth="1"/>
  </cols>
  <sheetData>
    <row r="1" spans="1:26" ht="15.75" customHeight="1">
      <c r="A1" s="53" t="s">
        <v>0</v>
      </c>
      <c r="B1" s="54" t="s">
        <v>1</v>
      </c>
      <c r="C1" s="54" t="s">
        <v>2</v>
      </c>
      <c r="D1" s="97" t="s">
        <v>9</v>
      </c>
      <c r="E1" s="54" t="s">
        <v>10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55" t="s">
        <v>814</v>
      </c>
      <c r="B2" s="56" t="s">
        <v>815</v>
      </c>
      <c r="C2" s="56" t="s">
        <v>758</v>
      </c>
      <c r="D2" s="98"/>
      <c r="E2" s="56" t="s">
        <v>816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6" t="s">
        <v>817</v>
      </c>
      <c r="B3" s="6" t="s">
        <v>818</v>
      </c>
      <c r="C3" s="6" t="s">
        <v>819</v>
      </c>
      <c r="D3" s="88">
        <f>880281892147</f>
        <v>880281892147</v>
      </c>
      <c r="E3" s="6" t="s">
        <v>820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6" t="s">
        <v>821</v>
      </c>
      <c r="B4" s="6" t="s">
        <v>822</v>
      </c>
      <c r="C4" s="6" t="s">
        <v>823</v>
      </c>
      <c r="D4" s="88">
        <f>880286531758</f>
        <v>880286531758</v>
      </c>
      <c r="E4" s="6" t="s">
        <v>824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6" t="s">
        <v>825</v>
      </c>
      <c r="B5" s="6" t="s">
        <v>826</v>
      </c>
      <c r="C5" s="6" t="s">
        <v>827</v>
      </c>
      <c r="D5" s="88">
        <f>8802588170015</f>
        <v>8802588170015</v>
      </c>
      <c r="E5" s="6" t="s">
        <v>828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6" t="s">
        <v>829</v>
      </c>
      <c r="B6" s="6" t="s">
        <v>830</v>
      </c>
      <c r="C6" s="6" t="s">
        <v>831</v>
      </c>
      <c r="D6" s="93" t="s">
        <v>832</v>
      </c>
      <c r="E6" s="9" t="s">
        <v>833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6" t="s">
        <v>834</v>
      </c>
      <c r="B7" s="6" t="s">
        <v>835</v>
      </c>
      <c r="C7" s="6" t="s">
        <v>819</v>
      </c>
      <c r="D7" s="93" t="s">
        <v>836</v>
      </c>
      <c r="E7" s="6" t="s">
        <v>837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6" t="s">
        <v>838</v>
      </c>
      <c r="B8" s="6" t="s">
        <v>839</v>
      </c>
      <c r="C8" s="6" t="s">
        <v>823</v>
      </c>
      <c r="D8" s="88">
        <f>8802883325160</f>
        <v>8802883325160</v>
      </c>
      <c r="E8" s="6" t="s">
        <v>840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6" t="s">
        <v>841</v>
      </c>
      <c r="B9" s="6" t="s">
        <v>842</v>
      </c>
      <c r="C9" s="6" t="s">
        <v>843</v>
      </c>
      <c r="D9" s="93" t="s">
        <v>844</v>
      </c>
      <c r="E9" s="9" t="s">
        <v>845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6" t="s">
        <v>846</v>
      </c>
      <c r="B10" s="6" t="s">
        <v>847</v>
      </c>
      <c r="C10" s="6" t="s">
        <v>848</v>
      </c>
      <c r="D10" s="88">
        <f>8801841710071</f>
        <v>8801841710071</v>
      </c>
      <c r="E10" s="6" t="s">
        <v>849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6" t="s">
        <v>850</v>
      </c>
      <c r="B11" s="6" t="s">
        <v>851</v>
      </c>
      <c r="C11" s="6" t="s">
        <v>852</v>
      </c>
      <c r="D11" s="87"/>
      <c r="E11" s="6" t="s">
        <v>853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6" t="s">
        <v>854</v>
      </c>
      <c r="B12" s="6" t="s">
        <v>855</v>
      </c>
      <c r="C12" s="6" t="s">
        <v>823</v>
      </c>
      <c r="D12" s="93" t="s">
        <v>856</v>
      </c>
      <c r="E12" s="6" t="s">
        <v>857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6" t="s">
        <v>858</v>
      </c>
      <c r="B13" s="6" t="s">
        <v>859</v>
      </c>
      <c r="C13" s="6" t="s">
        <v>860</v>
      </c>
      <c r="D13" s="88">
        <f>88028879000</f>
        <v>88028879000</v>
      </c>
      <c r="E13" s="6" t="s">
        <v>861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6" t="s">
        <v>862</v>
      </c>
      <c r="B14" s="6" t="s">
        <v>863</v>
      </c>
      <c r="C14" s="6" t="s">
        <v>864</v>
      </c>
      <c r="D14" s="93" t="s">
        <v>865</v>
      </c>
      <c r="E14" s="6" t="s">
        <v>866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6" t="s">
        <v>867</v>
      </c>
      <c r="B15" s="6" t="s">
        <v>868</v>
      </c>
      <c r="C15" s="6" t="s">
        <v>823</v>
      </c>
      <c r="D15" s="88">
        <f>88028715911</f>
        <v>88028715911</v>
      </c>
      <c r="E15" s="6" t="s">
        <v>869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6" t="s">
        <v>870</v>
      </c>
      <c r="B16" s="6" t="s">
        <v>871</v>
      </c>
      <c r="C16" s="6" t="s">
        <v>750</v>
      </c>
      <c r="D16" s="87"/>
      <c r="E16" s="6" t="s">
        <v>872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6" t="s">
        <v>873</v>
      </c>
      <c r="B17" s="6" t="s">
        <v>874</v>
      </c>
      <c r="C17" s="6" t="s">
        <v>875</v>
      </c>
      <c r="D17" s="87"/>
      <c r="E17" s="6" t="s">
        <v>876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6" t="s">
        <v>877</v>
      </c>
      <c r="B18" s="6" t="s">
        <v>878</v>
      </c>
      <c r="C18" s="6" t="s">
        <v>879</v>
      </c>
      <c r="D18" s="88">
        <f>8801713067568</f>
        <v>8801713067568</v>
      </c>
      <c r="E18" s="6" t="s">
        <v>880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6" t="s">
        <v>881</v>
      </c>
      <c r="B19" s="9" t="s">
        <v>882</v>
      </c>
      <c r="C19" s="6" t="s">
        <v>883</v>
      </c>
      <c r="D19" s="88">
        <f>8801878184369-70</f>
        <v>8801878184299</v>
      </c>
      <c r="E19" s="6" t="s">
        <v>884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6" t="s">
        <v>885</v>
      </c>
      <c r="B20" s="9" t="s">
        <v>886</v>
      </c>
      <c r="C20" s="6" t="s">
        <v>887</v>
      </c>
      <c r="D20" s="88" t="s">
        <v>888</v>
      </c>
      <c r="E20" s="6" t="s">
        <v>889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6" t="s">
        <v>890</v>
      </c>
      <c r="B21" s="6" t="s">
        <v>891</v>
      </c>
      <c r="C21" s="6" t="s">
        <v>892</v>
      </c>
      <c r="D21" s="93" t="s">
        <v>893</v>
      </c>
      <c r="E21" s="6" t="s">
        <v>894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2">
      <c r="A22" s="7"/>
      <c r="B22" s="7"/>
      <c r="C22" s="7"/>
      <c r="D22" s="8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2">
      <c r="A23" s="7"/>
      <c r="B23" s="7"/>
      <c r="C23" s="7"/>
      <c r="D23" s="8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2">
      <c r="A24" s="7"/>
      <c r="B24" s="7"/>
      <c r="C24" s="7"/>
      <c r="D24" s="8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2">
      <c r="A25" s="7"/>
      <c r="B25" s="7"/>
      <c r="C25" s="7"/>
      <c r="D25" s="8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2">
      <c r="A26" s="7"/>
      <c r="B26" s="7"/>
      <c r="C26" s="7"/>
      <c r="D26" s="8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2">
      <c r="A27" s="7"/>
      <c r="B27" s="7"/>
      <c r="C27" s="7"/>
      <c r="D27" s="8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2">
      <c r="A28" s="7"/>
      <c r="B28" s="7"/>
      <c r="C28" s="7"/>
      <c r="D28" s="8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2">
      <c r="A29" s="7"/>
      <c r="B29" s="7"/>
      <c r="C29" s="7"/>
      <c r="D29" s="8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2">
      <c r="A30" s="7"/>
      <c r="B30" s="7"/>
      <c r="C30" s="7"/>
      <c r="D30" s="8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2">
      <c r="A31" s="7"/>
      <c r="B31" s="7"/>
      <c r="C31" s="7"/>
      <c r="D31" s="8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2">
      <c r="A32" s="7"/>
      <c r="B32" s="7"/>
      <c r="C32" s="7"/>
      <c r="D32" s="8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2">
      <c r="A33" s="7"/>
      <c r="B33" s="7"/>
      <c r="C33" s="7"/>
      <c r="D33" s="8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2">
      <c r="A34" s="7"/>
      <c r="B34" s="7"/>
      <c r="C34" s="7"/>
      <c r="D34" s="8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2">
      <c r="A35" s="7"/>
      <c r="B35" s="7"/>
      <c r="C35" s="7"/>
      <c r="D35" s="8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2">
      <c r="A36" s="7"/>
      <c r="B36" s="7"/>
      <c r="C36" s="7"/>
      <c r="D36" s="8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2">
      <c r="A37" s="7"/>
      <c r="B37" s="7"/>
      <c r="C37" s="7"/>
      <c r="D37" s="8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2">
      <c r="A38" s="7"/>
      <c r="B38" s="7"/>
      <c r="C38" s="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2">
      <c r="A39" s="7"/>
      <c r="B39" s="7"/>
      <c r="C39" s="7"/>
      <c r="D39" s="8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2">
      <c r="A40" s="7"/>
      <c r="B40" s="7"/>
      <c r="C40" s="7"/>
      <c r="D40" s="8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2">
      <c r="A41" s="7"/>
      <c r="B41" s="7"/>
      <c r="C41" s="7"/>
      <c r="D41" s="8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2">
      <c r="A42" s="7"/>
      <c r="B42" s="7"/>
      <c r="C42" s="7"/>
      <c r="D42" s="8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2">
      <c r="A43" s="7"/>
      <c r="B43" s="7"/>
      <c r="C43" s="7"/>
      <c r="D43" s="8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2">
      <c r="A44" s="7"/>
      <c r="B44" s="7"/>
      <c r="C44" s="7"/>
      <c r="D44" s="8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2">
      <c r="A45" s="7"/>
      <c r="B45" s="7"/>
      <c r="C45" s="7"/>
      <c r="D45" s="8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2">
      <c r="A46" s="7"/>
      <c r="B46" s="7"/>
      <c r="C46" s="7"/>
      <c r="D46" s="8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2">
      <c r="A47" s="7"/>
      <c r="B47" s="7"/>
      <c r="C47" s="7"/>
      <c r="D47" s="8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2">
      <c r="A48" s="7"/>
      <c r="B48" s="7"/>
      <c r="C48" s="7"/>
      <c r="D48" s="8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2">
      <c r="A49" s="7"/>
      <c r="B49" s="7"/>
      <c r="C49" s="7"/>
      <c r="D49" s="8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2">
      <c r="A50" s="7"/>
      <c r="B50" s="7"/>
      <c r="C50" s="7"/>
      <c r="D50" s="8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2">
      <c r="A51" s="7"/>
      <c r="B51" s="7"/>
      <c r="C51" s="7"/>
      <c r="D51" s="8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2">
      <c r="A52" s="7"/>
      <c r="B52" s="7"/>
      <c r="C52" s="7"/>
      <c r="D52" s="8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2">
      <c r="A53" s="7"/>
      <c r="B53" s="7"/>
      <c r="C53" s="7"/>
      <c r="D53" s="8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2">
      <c r="A54" s="7"/>
      <c r="B54" s="7"/>
      <c r="C54" s="7"/>
      <c r="D54" s="8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>
      <c r="A55" s="7"/>
      <c r="B55" s="7"/>
      <c r="C55" s="7"/>
      <c r="D55" s="8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>
      <c r="A56" s="7"/>
      <c r="B56" s="7"/>
      <c r="C56" s="7"/>
      <c r="D56" s="8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>
      <c r="A57" s="7"/>
      <c r="B57" s="7"/>
      <c r="C57" s="7"/>
      <c r="D57" s="8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>
      <c r="A58" s="7"/>
      <c r="B58" s="7"/>
      <c r="C58" s="7"/>
      <c r="D58" s="8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>
      <c r="A59" s="7"/>
      <c r="B59" s="7"/>
      <c r="C59" s="7"/>
      <c r="D59" s="8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>
      <c r="A60" s="7"/>
      <c r="B60" s="7"/>
      <c r="C60" s="7"/>
      <c r="D60" s="8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>
      <c r="A61" s="7"/>
      <c r="B61" s="7"/>
      <c r="C61" s="7"/>
      <c r="D61" s="8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2">
      <c r="A62" s="7"/>
      <c r="B62" s="7"/>
      <c r="C62" s="7"/>
      <c r="D62" s="8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2">
      <c r="A63" s="7"/>
      <c r="B63" s="7"/>
      <c r="C63" s="7"/>
      <c r="D63" s="8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2">
      <c r="A64" s="7"/>
      <c r="B64" s="7"/>
      <c r="C64" s="7"/>
      <c r="D64" s="8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2">
      <c r="A65" s="7"/>
      <c r="B65" s="7"/>
      <c r="C65" s="7"/>
      <c r="D65" s="8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>
      <c r="A66" s="7"/>
      <c r="B66" s="7"/>
      <c r="C66" s="7"/>
      <c r="D66" s="8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>
      <c r="A67" s="7"/>
      <c r="B67" s="7"/>
      <c r="C67" s="7"/>
      <c r="D67" s="8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2">
      <c r="A68" s="7"/>
      <c r="B68" s="7"/>
      <c r="C68" s="7"/>
      <c r="D68" s="8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2">
      <c r="A69" s="7"/>
      <c r="B69" s="7"/>
      <c r="C69" s="7"/>
      <c r="D69" s="8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2">
      <c r="A70" s="7"/>
      <c r="B70" s="7"/>
      <c r="C70" s="7"/>
      <c r="D70" s="8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>
      <c r="A71" s="7"/>
      <c r="B71" s="7"/>
      <c r="C71" s="7"/>
      <c r="D71" s="8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>
      <c r="A72" s="7"/>
      <c r="B72" s="7"/>
      <c r="C72" s="7"/>
      <c r="D72" s="8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>
      <c r="A73" s="7"/>
      <c r="B73" s="7"/>
      <c r="C73" s="7"/>
      <c r="D73" s="8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>
      <c r="A74" s="7"/>
      <c r="B74" s="7"/>
      <c r="C74" s="7"/>
      <c r="D74" s="8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>
      <c r="A75" s="7"/>
      <c r="B75" s="7"/>
      <c r="C75" s="7"/>
      <c r="D75" s="8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>
      <c r="A76" s="7"/>
      <c r="B76" s="7"/>
      <c r="C76" s="7"/>
      <c r="D76" s="8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>
      <c r="A77" s="7"/>
      <c r="B77" s="7"/>
      <c r="C77" s="7"/>
      <c r="D77" s="8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2">
      <c r="A78" s="7"/>
      <c r="B78" s="7"/>
      <c r="C78" s="7"/>
      <c r="D78" s="8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2">
      <c r="A79" s="7"/>
      <c r="B79" s="7"/>
      <c r="C79" s="7"/>
      <c r="D79" s="8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2">
      <c r="A80" s="7"/>
      <c r="B80" s="7"/>
      <c r="C80" s="7"/>
      <c r="D80" s="8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>
      <c r="A81" s="7"/>
      <c r="B81" s="7"/>
      <c r="C81" s="7"/>
      <c r="D81" s="8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>
      <c r="A82" s="7"/>
      <c r="B82" s="7"/>
      <c r="C82" s="7"/>
      <c r="D82" s="8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>
      <c r="A83" s="7"/>
      <c r="B83" s="7"/>
      <c r="C83" s="7"/>
      <c r="D83" s="8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>
      <c r="A84" s="7"/>
      <c r="B84" s="7"/>
      <c r="C84" s="7"/>
      <c r="D84" s="8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>
      <c r="A85" s="7"/>
      <c r="B85" s="7"/>
      <c r="C85" s="7"/>
      <c r="D85" s="8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>
      <c r="A86" s="7"/>
      <c r="B86" s="7"/>
      <c r="C86" s="7"/>
      <c r="D86" s="8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>
      <c r="A87" s="7"/>
      <c r="B87" s="7"/>
      <c r="C87" s="7"/>
      <c r="D87" s="8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>
      <c r="A88" s="7"/>
      <c r="B88" s="7"/>
      <c r="C88" s="7"/>
      <c r="D88" s="8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>
      <c r="A89" s="7"/>
      <c r="B89" s="7"/>
      <c r="C89" s="7"/>
      <c r="D89" s="8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>
      <c r="A90" s="7"/>
      <c r="B90" s="7"/>
      <c r="C90" s="7"/>
      <c r="D90" s="8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>
      <c r="A91" s="7"/>
      <c r="B91" s="7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>
      <c r="A92" s="7"/>
      <c r="B92" s="7"/>
      <c r="C92" s="7"/>
      <c r="D92" s="8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>
      <c r="A93" s="7"/>
      <c r="B93" s="7"/>
      <c r="C93" s="7"/>
      <c r="D93" s="8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>
      <c r="A94" s="7"/>
      <c r="B94" s="7"/>
      <c r="C94" s="7"/>
      <c r="D94" s="8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>
      <c r="A95" s="7"/>
      <c r="B95" s="7"/>
      <c r="C95" s="7"/>
      <c r="D95" s="8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>
      <c r="A96" s="7"/>
      <c r="B96" s="7"/>
      <c r="C96" s="7"/>
      <c r="D96" s="8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2">
      <c r="A97" s="7"/>
      <c r="B97" s="7"/>
      <c r="C97" s="7"/>
      <c r="D97" s="8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2">
      <c r="A98" s="7"/>
      <c r="B98" s="7"/>
      <c r="C98" s="7"/>
      <c r="D98" s="8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2">
      <c r="A99" s="7"/>
      <c r="B99" s="7"/>
      <c r="C99" s="7"/>
      <c r="D99" s="8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2">
      <c r="A100" s="7"/>
      <c r="B100" s="7"/>
      <c r="C100" s="7"/>
      <c r="D100" s="8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2">
      <c r="A101" s="7"/>
      <c r="B101" s="7"/>
      <c r="C101" s="7"/>
      <c r="D101" s="8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2">
      <c r="A102" s="7"/>
      <c r="B102" s="7"/>
      <c r="C102" s="7"/>
      <c r="D102" s="8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2">
      <c r="A103" s="7"/>
      <c r="B103" s="7"/>
      <c r="C103" s="7"/>
      <c r="D103" s="8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2">
      <c r="A104" s="7"/>
      <c r="B104" s="7"/>
      <c r="C104" s="7"/>
      <c r="D104" s="8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2">
      <c r="A105" s="7"/>
      <c r="B105" s="7"/>
      <c r="C105" s="7"/>
      <c r="D105" s="8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2">
      <c r="A106" s="7"/>
      <c r="B106" s="7"/>
      <c r="C106" s="7"/>
      <c r="D106" s="8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2">
      <c r="A107" s="7"/>
      <c r="B107" s="7"/>
      <c r="C107" s="7"/>
      <c r="D107" s="8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2">
      <c r="A108" s="7"/>
      <c r="B108" s="7"/>
      <c r="C108" s="7"/>
      <c r="D108" s="8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2">
      <c r="A109" s="7"/>
      <c r="B109" s="7"/>
      <c r="C109" s="7"/>
      <c r="D109" s="8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2">
      <c r="A110" s="7"/>
      <c r="B110" s="7"/>
      <c r="C110" s="7"/>
      <c r="D110" s="8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2">
      <c r="A111" s="7"/>
      <c r="B111" s="7"/>
      <c r="C111" s="7"/>
      <c r="D111" s="8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2">
      <c r="A112" s="7"/>
      <c r="B112" s="7"/>
      <c r="C112" s="7"/>
      <c r="D112" s="8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2">
      <c r="A113" s="7"/>
      <c r="B113" s="7"/>
      <c r="C113" s="7"/>
      <c r="D113" s="8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2">
      <c r="A114" s="7"/>
      <c r="B114" s="7"/>
      <c r="C114" s="7"/>
      <c r="D114" s="8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2">
      <c r="A115" s="7"/>
      <c r="B115" s="7"/>
      <c r="C115" s="7"/>
      <c r="D115" s="8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2">
      <c r="A116" s="7"/>
      <c r="B116" s="7"/>
      <c r="C116" s="7"/>
      <c r="D116" s="8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2">
      <c r="A117" s="7"/>
      <c r="B117" s="7"/>
      <c r="C117" s="7"/>
      <c r="D117" s="8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2">
      <c r="A118" s="7"/>
      <c r="B118" s="7"/>
      <c r="C118" s="7"/>
      <c r="D118" s="8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2">
      <c r="A119" s="7"/>
      <c r="B119" s="7"/>
      <c r="C119" s="7"/>
      <c r="D119" s="8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2">
      <c r="A120" s="7"/>
      <c r="B120" s="7"/>
      <c r="C120" s="7"/>
      <c r="D120" s="8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2">
      <c r="A121" s="7"/>
      <c r="B121" s="7"/>
      <c r="C121" s="7"/>
      <c r="D121" s="8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2">
      <c r="A122" s="7"/>
      <c r="B122" s="7"/>
      <c r="C122" s="7"/>
      <c r="D122" s="8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2">
      <c r="A123" s="7"/>
      <c r="B123" s="7"/>
      <c r="C123" s="7"/>
      <c r="D123" s="8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>
      <c r="A124" s="7"/>
      <c r="B124" s="7"/>
      <c r="C124" s="7"/>
      <c r="D124" s="8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2">
      <c r="A125" s="7"/>
      <c r="B125" s="7"/>
      <c r="C125" s="7"/>
      <c r="D125" s="8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2">
      <c r="A126" s="7"/>
      <c r="B126" s="7"/>
      <c r="C126" s="7"/>
      <c r="D126" s="8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2">
      <c r="A127" s="7"/>
      <c r="B127" s="7"/>
      <c r="C127" s="7"/>
      <c r="D127" s="8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2">
      <c r="A128" s="7"/>
      <c r="B128" s="7"/>
      <c r="C128" s="7"/>
      <c r="D128" s="8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2">
      <c r="A129" s="7"/>
      <c r="B129" s="7"/>
      <c r="C129" s="7"/>
      <c r="D129" s="8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2">
      <c r="A130" s="7"/>
      <c r="B130" s="7"/>
      <c r="C130" s="7"/>
      <c r="D130" s="8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2">
      <c r="A131" s="7"/>
      <c r="B131" s="7"/>
      <c r="C131" s="7"/>
      <c r="D131" s="8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2">
      <c r="A132" s="7"/>
      <c r="B132" s="7"/>
      <c r="C132" s="7"/>
      <c r="D132" s="8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2">
      <c r="A133" s="7"/>
      <c r="B133" s="7"/>
      <c r="C133" s="7"/>
      <c r="D133" s="8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2">
      <c r="A134" s="7"/>
      <c r="B134" s="7"/>
      <c r="C134" s="7"/>
      <c r="D134" s="8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2">
      <c r="A135" s="7"/>
      <c r="B135" s="7"/>
      <c r="C135" s="7"/>
      <c r="D135" s="8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2">
      <c r="A136" s="7"/>
      <c r="B136" s="7"/>
      <c r="C136" s="7"/>
      <c r="D136" s="8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2">
      <c r="A137" s="7"/>
      <c r="B137" s="7"/>
      <c r="C137" s="7"/>
      <c r="D137" s="8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2">
      <c r="A138" s="7"/>
      <c r="B138" s="7"/>
      <c r="C138" s="7"/>
      <c r="D138" s="8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2">
      <c r="A139" s="7"/>
      <c r="B139" s="7"/>
      <c r="C139" s="7"/>
      <c r="D139" s="8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2">
      <c r="A140" s="7"/>
      <c r="B140" s="7"/>
      <c r="C140" s="7"/>
      <c r="D140" s="8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2">
      <c r="A141" s="7"/>
      <c r="B141" s="7"/>
      <c r="C141" s="7"/>
      <c r="D141" s="8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2">
      <c r="A142" s="7"/>
      <c r="B142" s="7"/>
      <c r="C142" s="7"/>
      <c r="D142" s="8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2">
      <c r="A143" s="7"/>
      <c r="B143" s="7"/>
      <c r="C143" s="7"/>
      <c r="D143" s="8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2">
      <c r="A144" s="7"/>
      <c r="B144" s="7"/>
      <c r="C144" s="7"/>
      <c r="D144" s="8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2">
      <c r="A145" s="7"/>
      <c r="B145" s="7"/>
      <c r="C145" s="7"/>
      <c r="D145" s="8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2">
      <c r="A146" s="7"/>
      <c r="B146" s="7"/>
      <c r="C146" s="7"/>
      <c r="D146" s="8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2">
      <c r="A147" s="7"/>
      <c r="B147" s="7"/>
      <c r="C147" s="7"/>
      <c r="D147" s="8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2">
      <c r="A148" s="7"/>
      <c r="B148" s="7"/>
      <c r="C148" s="7"/>
      <c r="D148" s="8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2">
      <c r="A149" s="7"/>
      <c r="B149" s="7"/>
      <c r="C149" s="7"/>
      <c r="D149" s="8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2">
      <c r="A150" s="7"/>
      <c r="B150" s="7"/>
      <c r="C150" s="7"/>
      <c r="D150" s="8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2">
      <c r="A151" s="7"/>
      <c r="B151" s="7"/>
      <c r="C151" s="7"/>
      <c r="D151" s="8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2">
      <c r="A152" s="7"/>
      <c r="B152" s="7"/>
      <c r="C152" s="7"/>
      <c r="D152" s="8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2">
      <c r="A153" s="7"/>
      <c r="B153" s="7"/>
      <c r="C153" s="7"/>
      <c r="D153" s="8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2">
      <c r="A154" s="7"/>
      <c r="B154" s="7"/>
      <c r="C154" s="7"/>
      <c r="D154" s="8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2">
      <c r="A155" s="7"/>
      <c r="B155" s="7"/>
      <c r="C155" s="7"/>
      <c r="D155" s="8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2">
      <c r="A156" s="7"/>
      <c r="B156" s="7"/>
      <c r="C156" s="7"/>
      <c r="D156" s="8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2">
      <c r="A157" s="7"/>
      <c r="B157" s="7"/>
      <c r="C157" s="7"/>
      <c r="D157" s="8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2">
      <c r="A158" s="7"/>
      <c r="B158" s="7"/>
      <c r="C158" s="7"/>
      <c r="D158" s="8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2">
      <c r="A159" s="7"/>
      <c r="B159" s="7"/>
      <c r="C159" s="7"/>
      <c r="D159" s="8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2">
      <c r="A160" s="7"/>
      <c r="B160" s="7"/>
      <c r="C160" s="7"/>
      <c r="D160" s="8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2">
      <c r="A161" s="7"/>
      <c r="B161" s="7"/>
      <c r="C161" s="7"/>
      <c r="D161" s="8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2">
      <c r="A162" s="7"/>
      <c r="B162" s="7"/>
      <c r="C162" s="7"/>
      <c r="D162" s="8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2">
      <c r="A163" s="7"/>
      <c r="B163" s="7"/>
      <c r="C163" s="7"/>
      <c r="D163" s="8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2">
      <c r="A164" s="7"/>
      <c r="B164" s="7"/>
      <c r="C164" s="7"/>
      <c r="D164" s="8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2">
      <c r="A165" s="7"/>
      <c r="B165" s="7"/>
      <c r="C165" s="7"/>
      <c r="D165" s="8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2">
      <c r="A166" s="7"/>
      <c r="B166" s="7"/>
      <c r="C166" s="7"/>
      <c r="D166" s="8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2">
      <c r="A167" s="7"/>
      <c r="B167" s="7"/>
      <c r="C167" s="7"/>
      <c r="D167" s="8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2">
      <c r="A168" s="7"/>
      <c r="B168" s="7"/>
      <c r="C168" s="7"/>
      <c r="D168" s="8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2">
      <c r="A169" s="7"/>
      <c r="B169" s="7"/>
      <c r="C169" s="7"/>
      <c r="D169" s="8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2">
      <c r="A170" s="7"/>
      <c r="B170" s="7"/>
      <c r="C170" s="7"/>
      <c r="D170" s="8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2">
      <c r="A171" s="7"/>
      <c r="B171" s="7"/>
      <c r="C171" s="7"/>
      <c r="D171" s="8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2">
      <c r="A172" s="7"/>
      <c r="B172" s="7"/>
      <c r="C172" s="7"/>
      <c r="D172" s="8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2">
      <c r="A173" s="7"/>
      <c r="B173" s="7"/>
      <c r="C173" s="7"/>
      <c r="D173" s="8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2">
      <c r="A174" s="7"/>
      <c r="B174" s="7"/>
      <c r="C174" s="7"/>
      <c r="D174" s="8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2">
      <c r="A175" s="7"/>
      <c r="B175" s="7"/>
      <c r="C175" s="7"/>
      <c r="D175" s="8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2">
      <c r="A176" s="7"/>
      <c r="B176" s="7"/>
      <c r="C176" s="7"/>
      <c r="D176" s="8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2">
      <c r="A177" s="7"/>
      <c r="B177" s="7"/>
      <c r="C177" s="7"/>
      <c r="D177" s="8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2">
      <c r="A178" s="7"/>
      <c r="B178" s="7"/>
      <c r="C178" s="7"/>
      <c r="D178" s="8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2">
      <c r="A179" s="7"/>
      <c r="B179" s="7"/>
      <c r="C179" s="7"/>
      <c r="D179" s="8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2">
      <c r="A180" s="7"/>
      <c r="B180" s="7"/>
      <c r="C180" s="7"/>
      <c r="D180" s="8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2">
      <c r="A181" s="7"/>
      <c r="B181" s="7"/>
      <c r="C181" s="7"/>
      <c r="D181" s="8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2">
      <c r="A182" s="7"/>
      <c r="B182" s="7"/>
      <c r="C182" s="7"/>
      <c r="D182" s="8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2">
      <c r="A183" s="7"/>
      <c r="B183" s="7"/>
      <c r="C183" s="7"/>
      <c r="D183" s="8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2">
      <c r="A184" s="7"/>
      <c r="B184" s="7"/>
      <c r="C184" s="7"/>
      <c r="D184" s="8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2">
      <c r="A185" s="7"/>
      <c r="B185" s="7"/>
      <c r="C185" s="7"/>
      <c r="D185" s="8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2">
      <c r="A186" s="7"/>
      <c r="B186" s="7"/>
      <c r="C186" s="7"/>
      <c r="D186" s="8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2">
      <c r="A187" s="7"/>
      <c r="B187" s="7"/>
      <c r="C187" s="7"/>
      <c r="D187" s="8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2">
      <c r="A188" s="7"/>
      <c r="B188" s="7"/>
      <c r="C188" s="7"/>
      <c r="D188" s="8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2">
      <c r="A189" s="7"/>
      <c r="B189" s="7"/>
      <c r="C189" s="7"/>
      <c r="D189" s="8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2">
      <c r="A190" s="7"/>
      <c r="B190" s="7"/>
      <c r="C190" s="7"/>
      <c r="D190" s="8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2">
      <c r="A191" s="7"/>
      <c r="B191" s="7"/>
      <c r="C191" s="7"/>
      <c r="D191" s="8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2">
      <c r="A192" s="7"/>
      <c r="B192" s="7"/>
      <c r="C192" s="7"/>
      <c r="D192" s="8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2">
      <c r="A193" s="7"/>
      <c r="B193" s="7"/>
      <c r="C193" s="7"/>
      <c r="D193" s="8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2">
      <c r="A194" s="7"/>
      <c r="B194" s="7"/>
      <c r="C194" s="7"/>
      <c r="D194" s="8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2">
      <c r="A195" s="7"/>
      <c r="B195" s="7"/>
      <c r="C195" s="7"/>
      <c r="D195" s="8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2">
      <c r="A196" s="7"/>
      <c r="B196" s="7"/>
      <c r="C196" s="7"/>
      <c r="D196" s="8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2">
      <c r="A197" s="7"/>
      <c r="B197" s="7"/>
      <c r="C197" s="7"/>
      <c r="D197" s="8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2">
      <c r="A198" s="7"/>
      <c r="B198" s="7"/>
      <c r="C198" s="7"/>
      <c r="D198" s="8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2">
      <c r="A199" s="7"/>
      <c r="B199" s="7"/>
      <c r="C199" s="7"/>
      <c r="D199" s="8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2">
      <c r="A200" s="7"/>
      <c r="B200" s="7"/>
      <c r="C200" s="7"/>
      <c r="D200" s="8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2">
      <c r="A201" s="7"/>
      <c r="B201" s="7"/>
      <c r="C201" s="7"/>
      <c r="D201" s="8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2">
      <c r="A202" s="7"/>
      <c r="B202" s="7"/>
      <c r="C202" s="7"/>
      <c r="D202" s="8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2">
      <c r="A203" s="7"/>
      <c r="B203" s="7"/>
      <c r="C203" s="7"/>
      <c r="D203" s="8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2">
      <c r="A204" s="7"/>
      <c r="B204" s="7"/>
      <c r="C204" s="7"/>
      <c r="D204" s="8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2">
      <c r="A205" s="7"/>
      <c r="B205" s="7"/>
      <c r="C205" s="7"/>
      <c r="D205" s="8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2">
      <c r="A206" s="7"/>
      <c r="B206" s="7"/>
      <c r="C206" s="7"/>
      <c r="D206" s="8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2">
      <c r="A207" s="7"/>
      <c r="B207" s="7"/>
      <c r="C207" s="7"/>
      <c r="D207" s="8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2">
      <c r="A208" s="7"/>
      <c r="B208" s="7"/>
      <c r="C208" s="7"/>
      <c r="D208" s="8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2">
      <c r="A209" s="7"/>
      <c r="B209" s="7"/>
      <c r="C209" s="7"/>
      <c r="D209" s="8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2">
      <c r="A210" s="7"/>
      <c r="B210" s="7"/>
      <c r="C210" s="7"/>
      <c r="D210" s="8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2">
      <c r="A211" s="7"/>
      <c r="B211" s="7"/>
      <c r="C211" s="7"/>
      <c r="D211" s="8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2">
      <c r="A212" s="7"/>
      <c r="B212" s="7"/>
      <c r="C212" s="7"/>
      <c r="D212" s="8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2">
      <c r="A213" s="7"/>
      <c r="B213" s="7"/>
      <c r="C213" s="7"/>
      <c r="D213" s="8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2">
      <c r="A214" s="7"/>
      <c r="B214" s="7"/>
      <c r="C214" s="7"/>
      <c r="D214" s="8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2">
      <c r="A215" s="7"/>
      <c r="B215" s="7"/>
      <c r="C215" s="7"/>
      <c r="D215" s="8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2">
      <c r="A216" s="7"/>
      <c r="B216" s="7"/>
      <c r="C216" s="7"/>
      <c r="D216" s="8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2">
      <c r="A217" s="7"/>
      <c r="B217" s="7"/>
      <c r="C217" s="7"/>
      <c r="D217" s="8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2">
      <c r="A218" s="7"/>
      <c r="B218" s="7"/>
      <c r="C218" s="7"/>
      <c r="D218" s="8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2">
      <c r="A219" s="7"/>
      <c r="B219" s="7"/>
      <c r="C219" s="7"/>
      <c r="D219" s="8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2">
      <c r="A220" s="7"/>
      <c r="B220" s="7"/>
      <c r="C220" s="7"/>
      <c r="D220" s="8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2">
      <c r="A221" s="7"/>
      <c r="B221" s="7"/>
      <c r="C221" s="7"/>
      <c r="D221" s="8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2">
      <c r="A222" s="7"/>
      <c r="B222" s="7"/>
      <c r="C222" s="7"/>
      <c r="D222" s="8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2">
      <c r="A223" s="7"/>
      <c r="B223" s="7"/>
      <c r="C223" s="7"/>
      <c r="D223" s="8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2">
      <c r="A224" s="7"/>
      <c r="B224" s="7"/>
      <c r="C224" s="7"/>
      <c r="D224" s="8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2">
      <c r="A225" s="7"/>
      <c r="B225" s="7"/>
      <c r="C225" s="7"/>
      <c r="D225" s="8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2">
      <c r="A226" s="7"/>
      <c r="B226" s="7"/>
      <c r="C226" s="7"/>
      <c r="D226" s="8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2">
      <c r="A227" s="7"/>
      <c r="B227" s="7"/>
      <c r="C227" s="7"/>
      <c r="D227" s="8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2">
      <c r="A228" s="7"/>
      <c r="B228" s="7"/>
      <c r="C228" s="7"/>
      <c r="D228" s="8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2">
      <c r="A229" s="7"/>
      <c r="B229" s="7"/>
      <c r="C229" s="7"/>
      <c r="D229" s="8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2">
      <c r="A230" s="7"/>
      <c r="B230" s="7"/>
      <c r="C230" s="7"/>
      <c r="D230" s="8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2">
      <c r="A231" s="7"/>
      <c r="B231" s="7"/>
      <c r="C231" s="7"/>
      <c r="D231" s="8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2">
      <c r="A232" s="7"/>
      <c r="B232" s="7"/>
      <c r="C232" s="7"/>
      <c r="D232" s="8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2">
      <c r="A233" s="7"/>
      <c r="B233" s="7"/>
      <c r="C233" s="7"/>
      <c r="D233" s="8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2">
      <c r="A234" s="7"/>
      <c r="B234" s="7"/>
      <c r="C234" s="7"/>
      <c r="D234" s="8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2">
      <c r="A235" s="7"/>
      <c r="B235" s="7"/>
      <c r="C235" s="7"/>
      <c r="D235" s="8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2">
      <c r="A236" s="7"/>
      <c r="B236" s="7"/>
      <c r="C236" s="7"/>
      <c r="D236" s="8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2">
      <c r="A237" s="7"/>
      <c r="B237" s="7"/>
      <c r="C237" s="7"/>
      <c r="D237" s="8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2">
      <c r="A238" s="7"/>
      <c r="B238" s="7"/>
      <c r="C238" s="7"/>
      <c r="D238" s="8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2">
      <c r="A239" s="7"/>
      <c r="B239" s="7"/>
      <c r="C239" s="7"/>
      <c r="D239" s="8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2">
      <c r="A240" s="7"/>
      <c r="B240" s="7"/>
      <c r="C240" s="7"/>
      <c r="D240" s="8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2">
      <c r="A241" s="7"/>
      <c r="B241" s="7"/>
      <c r="C241" s="7"/>
      <c r="D241" s="8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2">
      <c r="A242" s="7"/>
      <c r="B242" s="7"/>
      <c r="C242" s="7"/>
      <c r="D242" s="8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2">
      <c r="A243" s="7"/>
      <c r="B243" s="7"/>
      <c r="C243" s="7"/>
      <c r="D243" s="8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2">
      <c r="A244" s="7"/>
      <c r="B244" s="7"/>
      <c r="C244" s="7"/>
      <c r="D244" s="8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2">
      <c r="A245" s="7"/>
      <c r="B245" s="7"/>
      <c r="C245" s="7"/>
      <c r="D245" s="8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2">
      <c r="A246" s="7"/>
      <c r="B246" s="7"/>
      <c r="C246" s="7"/>
      <c r="D246" s="8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2">
      <c r="A247" s="7"/>
      <c r="B247" s="7"/>
      <c r="C247" s="7"/>
      <c r="D247" s="8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2">
      <c r="A248" s="7"/>
      <c r="B248" s="7"/>
      <c r="C248" s="7"/>
      <c r="D248" s="8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2">
      <c r="A249" s="7"/>
      <c r="B249" s="7"/>
      <c r="C249" s="7"/>
      <c r="D249" s="8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2">
      <c r="A250" s="7"/>
      <c r="B250" s="7"/>
      <c r="C250" s="7"/>
      <c r="D250" s="8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2">
      <c r="A251" s="7"/>
      <c r="B251" s="7"/>
      <c r="C251" s="7"/>
      <c r="D251" s="8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2">
      <c r="A252" s="7"/>
      <c r="B252" s="7"/>
      <c r="C252" s="7"/>
      <c r="D252" s="8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2">
      <c r="A253" s="7"/>
      <c r="B253" s="7"/>
      <c r="C253" s="7"/>
      <c r="D253" s="8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2">
      <c r="A254" s="7"/>
      <c r="B254" s="7"/>
      <c r="C254" s="7"/>
      <c r="D254" s="8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2">
      <c r="A255" s="7"/>
      <c r="B255" s="7"/>
      <c r="C255" s="7"/>
      <c r="D255" s="8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2">
      <c r="A256" s="7"/>
      <c r="B256" s="7"/>
      <c r="C256" s="7"/>
      <c r="D256" s="8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2">
      <c r="A257" s="7"/>
      <c r="B257" s="7"/>
      <c r="C257" s="7"/>
      <c r="D257" s="8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2">
      <c r="A258" s="7"/>
      <c r="B258" s="7"/>
      <c r="C258" s="7"/>
      <c r="D258" s="8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2">
      <c r="A259" s="7"/>
      <c r="B259" s="7"/>
      <c r="C259" s="7"/>
      <c r="D259" s="8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2">
      <c r="A260" s="7"/>
      <c r="B260" s="7"/>
      <c r="C260" s="7"/>
      <c r="D260" s="8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2">
      <c r="A261" s="7"/>
      <c r="B261" s="7"/>
      <c r="C261" s="7"/>
      <c r="D261" s="8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2">
      <c r="A262" s="7"/>
      <c r="B262" s="7"/>
      <c r="C262" s="7"/>
      <c r="D262" s="8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2">
      <c r="A263" s="7"/>
      <c r="B263" s="7"/>
      <c r="C263" s="7"/>
      <c r="D263" s="8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2">
      <c r="A264" s="7"/>
      <c r="B264" s="7"/>
      <c r="C264" s="7"/>
      <c r="D264" s="8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2">
      <c r="A265" s="7"/>
      <c r="B265" s="7"/>
      <c r="C265" s="7"/>
      <c r="D265" s="8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2">
      <c r="A266" s="7"/>
      <c r="B266" s="7"/>
      <c r="C266" s="7"/>
      <c r="D266" s="8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2">
      <c r="A267" s="7"/>
      <c r="B267" s="7"/>
      <c r="C267" s="7"/>
      <c r="D267" s="8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2">
      <c r="A268" s="7"/>
      <c r="B268" s="7"/>
      <c r="C268" s="7"/>
      <c r="D268" s="8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2">
      <c r="A269" s="7"/>
      <c r="B269" s="7"/>
      <c r="C269" s="7"/>
      <c r="D269" s="8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2">
      <c r="A270" s="7"/>
      <c r="B270" s="7"/>
      <c r="C270" s="7"/>
      <c r="D270" s="8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2">
      <c r="A271" s="7"/>
      <c r="B271" s="7"/>
      <c r="C271" s="7"/>
      <c r="D271" s="8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2">
      <c r="A272" s="7"/>
      <c r="B272" s="7"/>
      <c r="C272" s="7"/>
      <c r="D272" s="8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2">
      <c r="A273" s="7"/>
      <c r="B273" s="7"/>
      <c r="C273" s="7"/>
      <c r="D273" s="8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2">
      <c r="A274" s="7"/>
      <c r="B274" s="7"/>
      <c r="C274" s="7"/>
      <c r="D274" s="8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2">
      <c r="A275" s="7"/>
      <c r="B275" s="7"/>
      <c r="C275" s="7"/>
      <c r="D275" s="8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2">
      <c r="A276" s="7"/>
      <c r="B276" s="7"/>
      <c r="C276" s="7"/>
      <c r="D276" s="8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2">
      <c r="A277" s="7"/>
      <c r="B277" s="7"/>
      <c r="C277" s="7"/>
      <c r="D277" s="8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2">
      <c r="A278" s="7"/>
      <c r="B278" s="7"/>
      <c r="C278" s="7"/>
      <c r="D278" s="8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2">
      <c r="A279" s="7"/>
      <c r="B279" s="7"/>
      <c r="C279" s="7"/>
      <c r="D279" s="8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2">
      <c r="A280" s="7"/>
      <c r="B280" s="7"/>
      <c r="C280" s="7"/>
      <c r="D280" s="8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2">
      <c r="A281" s="7"/>
      <c r="B281" s="7"/>
      <c r="C281" s="7"/>
      <c r="D281" s="8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2">
      <c r="A282" s="7"/>
      <c r="B282" s="7"/>
      <c r="C282" s="7"/>
      <c r="D282" s="8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2">
      <c r="A283" s="7"/>
      <c r="B283" s="7"/>
      <c r="C283" s="7"/>
      <c r="D283" s="8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2">
      <c r="A284" s="7"/>
      <c r="B284" s="7"/>
      <c r="C284" s="7"/>
      <c r="D284" s="8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2">
      <c r="A285" s="7"/>
      <c r="B285" s="7"/>
      <c r="C285" s="7"/>
      <c r="D285" s="8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2">
      <c r="A286" s="7"/>
      <c r="B286" s="7"/>
      <c r="C286" s="7"/>
      <c r="D286" s="8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2">
      <c r="A287" s="7"/>
      <c r="B287" s="7"/>
      <c r="C287" s="7"/>
      <c r="D287" s="8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2">
      <c r="A288" s="7"/>
      <c r="B288" s="7"/>
      <c r="C288" s="7"/>
      <c r="D288" s="8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2">
      <c r="A289" s="7"/>
      <c r="B289" s="7"/>
      <c r="C289" s="7"/>
      <c r="D289" s="8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2">
      <c r="A290" s="7"/>
      <c r="B290" s="7"/>
      <c r="C290" s="7"/>
      <c r="D290" s="8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2">
      <c r="A291" s="7"/>
      <c r="B291" s="7"/>
      <c r="C291" s="7"/>
      <c r="D291" s="8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2">
      <c r="A292" s="7"/>
      <c r="B292" s="7"/>
      <c r="C292" s="7"/>
      <c r="D292" s="8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2">
      <c r="A293" s="7"/>
      <c r="B293" s="7"/>
      <c r="C293" s="7"/>
      <c r="D293" s="8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2">
      <c r="A294" s="7"/>
      <c r="B294" s="7"/>
      <c r="C294" s="7"/>
      <c r="D294" s="8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2">
      <c r="A295" s="7"/>
      <c r="B295" s="7"/>
      <c r="C295" s="7"/>
      <c r="D295" s="8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2">
      <c r="A296" s="7"/>
      <c r="B296" s="7"/>
      <c r="C296" s="7"/>
      <c r="D296" s="8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2">
      <c r="A297" s="7"/>
      <c r="B297" s="7"/>
      <c r="C297" s="7"/>
      <c r="D297" s="8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2">
      <c r="A298" s="7"/>
      <c r="B298" s="7"/>
      <c r="C298" s="7"/>
      <c r="D298" s="8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2">
      <c r="A299" s="7"/>
      <c r="B299" s="7"/>
      <c r="C299" s="7"/>
      <c r="D299" s="8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2">
      <c r="A300" s="7"/>
      <c r="B300" s="7"/>
      <c r="C300" s="7"/>
      <c r="D300" s="8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2">
      <c r="A301" s="7"/>
      <c r="B301" s="7"/>
      <c r="C301" s="7"/>
      <c r="D301" s="8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2">
      <c r="A302" s="7"/>
      <c r="B302" s="7"/>
      <c r="C302" s="7"/>
      <c r="D302" s="8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2">
      <c r="A303" s="7"/>
      <c r="B303" s="7"/>
      <c r="C303" s="7"/>
      <c r="D303" s="8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2">
      <c r="A304" s="7"/>
      <c r="B304" s="7"/>
      <c r="C304" s="7"/>
      <c r="D304" s="8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2">
      <c r="A305" s="7"/>
      <c r="B305" s="7"/>
      <c r="C305" s="7"/>
      <c r="D305" s="8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2">
      <c r="A306" s="7"/>
      <c r="B306" s="7"/>
      <c r="C306" s="7"/>
      <c r="D306" s="8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2">
      <c r="A307" s="7"/>
      <c r="B307" s="7"/>
      <c r="C307" s="7"/>
      <c r="D307" s="8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2">
      <c r="A308" s="7"/>
      <c r="B308" s="7"/>
      <c r="C308" s="7"/>
      <c r="D308" s="8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2">
      <c r="A309" s="7"/>
      <c r="B309" s="7"/>
      <c r="C309" s="7"/>
      <c r="D309" s="8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2">
      <c r="A310" s="7"/>
      <c r="B310" s="7"/>
      <c r="C310" s="7"/>
      <c r="D310" s="8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2">
      <c r="A311" s="7"/>
      <c r="B311" s="7"/>
      <c r="C311" s="7"/>
      <c r="D311" s="8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2">
      <c r="A312" s="7"/>
      <c r="B312" s="7"/>
      <c r="C312" s="7"/>
      <c r="D312" s="8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2">
      <c r="A313" s="7"/>
      <c r="B313" s="7"/>
      <c r="C313" s="7"/>
      <c r="D313" s="8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2">
      <c r="A314" s="7"/>
      <c r="B314" s="7"/>
      <c r="C314" s="7"/>
      <c r="D314" s="8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2">
      <c r="A315" s="7"/>
      <c r="B315" s="7"/>
      <c r="C315" s="7"/>
      <c r="D315" s="8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2">
      <c r="A316" s="7"/>
      <c r="B316" s="7"/>
      <c r="C316" s="7"/>
      <c r="D316" s="8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2">
      <c r="A317" s="7"/>
      <c r="B317" s="7"/>
      <c r="C317" s="7"/>
      <c r="D317" s="8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2">
      <c r="A318" s="7"/>
      <c r="B318" s="7"/>
      <c r="C318" s="7"/>
      <c r="D318" s="8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2">
      <c r="A319" s="7"/>
      <c r="B319" s="7"/>
      <c r="C319" s="7"/>
      <c r="D319" s="8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2">
      <c r="A320" s="7"/>
      <c r="B320" s="7"/>
      <c r="C320" s="7"/>
      <c r="D320" s="8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2">
      <c r="A321" s="7"/>
      <c r="B321" s="7"/>
      <c r="C321" s="7"/>
      <c r="D321" s="8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2">
      <c r="A322" s="7"/>
      <c r="B322" s="7"/>
      <c r="C322" s="7"/>
      <c r="D322" s="8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2">
      <c r="A323" s="7"/>
      <c r="B323" s="7"/>
      <c r="C323" s="7"/>
      <c r="D323" s="8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2">
      <c r="A324" s="7"/>
      <c r="B324" s="7"/>
      <c r="C324" s="7"/>
      <c r="D324" s="8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2">
      <c r="A325" s="7"/>
      <c r="B325" s="7"/>
      <c r="C325" s="7"/>
      <c r="D325" s="8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2">
      <c r="A326" s="7"/>
      <c r="B326" s="7"/>
      <c r="C326" s="7"/>
      <c r="D326" s="8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2">
      <c r="A327" s="7"/>
      <c r="B327" s="7"/>
      <c r="C327" s="7"/>
      <c r="D327" s="8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2">
      <c r="A328" s="7"/>
      <c r="B328" s="7"/>
      <c r="C328" s="7"/>
      <c r="D328" s="8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2">
      <c r="A329" s="7"/>
      <c r="B329" s="7"/>
      <c r="C329" s="7"/>
      <c r="D329" s="8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2">
      <c r="A330" s="7"/>
      <c r="B330" s="7"/>
      <c r="C330" s="7"/>
      <c r="D330" s="8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2">
      <c r="A331" s="7"/>
      <c r="B331" s="7"/>
      <c r="C331" s="7"/>
      <c r="D331" s="8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2">
      <c r="A332" s="7"/>
      <c r="B332" s="7"/>
      <c r="C332" s="7"/>
      <c r="D332" s="8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2">
      <c r="A333" s="7"/>
      <c r="B333" s="7"/>
      <c r="C333" s="7"/>
      <c r="D333" s="8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2">
      <c r="A334" s="7"/>
      <c r="B334" s="7"/>
      <c r="C334" s="7"/>
      <c r="D334" s="8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2">
      <c r="A335" s="7"/>
      <c r="B335" s="7"/>
      <c r="C335" s="7"/>
      <c r="D335" s="8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2">
      <c r="A336" s="7"/>
      <c r="B336" s="7"/>
      <c r="C336" s="7"/>
      <c r="D336" s="8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2">
      <c r="A337" s="7"/>
      <c r="B337" s="7"/>
      <c r="C337" s="7"/>
      <c r="D337" s="8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2">
      <c r="A338" s="7"/>
      <c r="B338" s="7"/>
      <c r="C338" s="7"/>
      <c r="D338" s="8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2">
      <c r="A339" s="7"/>
      <c r="B339" s="7"/>
      <c r="C339" s="7"/>
      <c r="D339" s="8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2">
      <c r="A340" s="7"/>
      <c r="B340" s="7"/>
      <c r="C340" s="7"/>
      <c r="D340" s="8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2">
      <c r="A341" s="7"/>
      <c r="B341" s="7"/>
      <c r="C341" s="7"/>
      <c r="D341" s="8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2">
      <c r="A342" s="7"/>
      <c r="B342" s="7"/>
      <c r="C342" s="7"/>
      <c r="D342" s="8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2">
      <c r="A343" s="7"/>
      <c r="B343" s="7"/>
      <c r="C343" s="7"/>
      <c r="D343" s="8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2">
      <c r="A344" s="7"/>
      <c r="B344" s="7"/>
      <c r="C344" s="7"/>
      <c r="D344" s="8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2">
      <c r="A345" s="7"/>
      <c r="B345" s="7"/>
      <c r="C345" s="7"/>
      <c r="D345" s="8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2">
      <c r="A346" s="7"/>
      <c r="B346" s="7"/>
      <c r="C346" s="7"/>
      <c r="D346" s="8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2">
      <c r="A347" s="7"/>
      <c r="B347" s="7"/>
      <c r="C347" s="7"/>
      <c r="D347" s="8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2">
      <c r="A348" s="7"/>
      <c r="B348" s="7"/>
      <c r="C348" s="7"/>
      <c r="D348" s="8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2">
      <c r="A349" s="7"/>
      <c r="B349" s="7"/>
      <c r="C349" s="7"/>
      <c r="D349" s="8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2">
      <c r="A350" s="7"/>
      <c r="B350" s="7"/>
      <c r="C350" s="7"/>
      <c r="D350" s="8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2">
      <c r="A351" s="7"/>
      <c r="B351" s="7"/>
      <c r="C351" s="7"/>
      <c r="D351" s="8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2">
      <c r="A352" s="7"/>
      <c r="B352" s="7"/>
      <c r="C352" s="7"/>
      <c r="D352" s="8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2">
      <c r="A353" s="7"/>
      <c r="B353" s="7"/>
      <c r="C353" s="7"/>
      <c r="D353" s="8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2">
      <c r="A354" s="7"/>
      <c r="B354" s="7"/>
      <c r="C354" s="7"/>
      <c r="D354" s="8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2">
      <c r="A355" s="7"/>
      <c r="B355" s="7"/>
      <c r="C355" s="7"/>
      <c r="D355" s="8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2">
      <c r="A356" s="7"/>
      <c r="B356" s="7"/>
      <c r="C356" s="7"/>
      <c r="D356" s="8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2">
      <c r="A357" s="7"/>
      <c r="B357" s="7"/>
      <c r="C357" s="7"/>
      <c r="D357" s="8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2">
      <c r="A358" s="7"/>
      <c r="B358" s="7"/>
      <c r="C358" s="7"/>
      <c r="D358" s="8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2">
      <c r="A359" s="7"/>
      <c r="B359" s="7"/>
      <c r="C359" s="7"/>
      <c r="D359" s="8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2">
      <c r="A360" s="7"/>
      <c r="B360" s="7"/>
      <c r="C360" s="7"/>
      <c r="D360" s="8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2">
      <c r="A361" s="7"/>
      <c r="B361" s="7"/>
      <c r="C361" s="7"/>
      <c r="D361" s="8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2">
      <c r="A362" s="7"/>
      <c r="B362" s="7"/>
      <c r="C362" s="7"/>
      <c r="D362" s="8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2">
      <c r="A363" s="7"/>
      <c r="B363" s="7"/>
      <c r="C363" s="7"/>
      <c r="D363" s="8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2">
      <c r="A364" s="7"/>
      <c r="B364" s="7"/>
      <c r="C364" s="7"/>
      <c r="D364" s="8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2">
      <c r="A365" s="7"/>
      <c r="B365" s="7"/>
      <c r="C365" s="7"/>
      <c r="D365" s="8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2">
      <c r="A366" s="7"/>
      <c r="B366" s="7"/>
      <c r="C366" s="7"/>
      <c r="D366" s="8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2">
      <c r="A367" s="7"/>
      <c r="B367" s="7"/>
      <c r="C367" s="7"/>
      <c r="D367" s="8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2">
      <c r="A368" s="7"/>
      <c r="B368" s="7"/>
      <c r="C368" s="7"/>
      <c r="D368" s="8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2">
      <c r="A369" s="7"/>
      <c r="B369" s="7"/>
      <c r="C369" s="7"/>
      <c r="D369" s="8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2">
      <c r="A370" s="7"/>
      <c r="B370" s="7"/>
      <c r="C370" s="7"/>
      <c r="D370" s="8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2">
      <c r="A371" s="7"/>
      <c r="B371" s="7"/>
      <c r="C371" s="7"/>
      <c r="D371" s="8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2">
      <c r="A372" s="7"/>
      <c r="B372" s="7"/>
      <c r="C372" s="7"/>
      <c r="D372" s="8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2">
      <c r="A373" s="7"/>
      <c r="B373" s="7"/>
      <c r="C373" s="7"/>
      <c r="D373" s="8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2">
      <c r="A374" s="7"/>
      <c r="B374" s="7"/>
      <c r="C374" s="7"/>
      <c r="D374" s="8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2">
      <c r="A375" s="7"/>
      <c r="B375" s="7"/>
      <c r="C375" s="7"/>
      <c r="D375" s="8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2">
      <c r="A376" s="7"/>
      <c r="B376" s="7"/>
      <c r="C376" s="7"/>
      <c r="D376" s="8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2">
      <c r="A377" s="7"/>
      <c r="B377" s="7"/>
      <c r="C377" s="7"/>
      <c r="D377" s="8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2">
      <c r="A378" s="7"/>
      <c r="B378" s="7"/>
      <c r="C378" s="7"/>
      <c r="D378" s="8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2">
      <c r="A379" s="7"/>
      <c r="B379" s="7"/>
      <c r="C379" s="7"/>
      <c r="D379" s="8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2">
      <c r="A380" s="7"/>
      <c r="B380" s="7"/>
      <c r="C380" s="7"/>
      <c r="D380" s="8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2">
      <c r="A381" s="7"/>
      <c r="B381" s="7"/>
      <c r="C381" s="7"/>
      <c r="D381" s="8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2">
      <c r="A382" s="7"/>
      <c r="B382" s="7"/>
      <c r="C382" s="7"/>
      <c r="D382" s="8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2">
      <c r="A383" s="7"/>
      <c r="B383" s="7"/>
      <c r="C383" s="7"/>
      <c r="D383" s="8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2">
      <c r="A384" s="7"/>
      <c r="B384" s="7"/>
      <c r="C384" s="7"/>
      <c r="D384" s="8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2">
      <c r="A385" s="7"/>
      <c r="B385" s="7"/>
      <c r="C385" s="7"/>
      <c r="D385" s="8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2">
      <c r="A386" s="7"/>
      <c r="B386" s="7"/>
      <c r="C386" s="7"/>
      <c r="D386" s="8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2">
      <c r="A387" s="7"/>
      <c r="B387" s="7"/>
      <c r="C387" s="7"/>
      <c r="D387" s="8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2">
      <c r="A388" s="7"/>
      <c r="B388" s="7"/>
      <c r="C388" s="7"/>
      <c r="D388" s="8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2">
      <c r="A389" s="7"/>
      <c r="B389" s="7"/>
      <c r="C389" s="7"/>
      <c r="D389" s="8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2">
      <c r="A390" s="7"/>
      <c r="B390" s="7"/>
      <c r="C390" s="7"/>
      <c r="D390" s="8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2">
      <c r="A391" s="7"/>
      <c r="B391" s="7"/>
      <c r="C391" s="7"/>
      <c r="D391" s="8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2">
      <c r="A392" s="7"/>
      <c r="B392" s="7"/>
      <c r="C392" s="7"/>
      <c r="D392" s="8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2">
      <c r="A393" s="7"/>
      <c r="B393" s="7"/>
      <c r="C393" s="7"/>
      <c r="D393" s="8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2">
      <c r="A394" s="7"/>
      <c r="B394" s="7"/>
      <c r="C394" s="7"/>
      <c r="D394" s="8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2">
      <c r="A395" s="7"/>
      <c r="B395" s="7"/>
      <c r="C395" s="7"/>
      <c r="D395" s="8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2">
      <c r="A396" s="7"/>
      <c r="B396" s="7"/>
      <c r="C396" s="7"/>
      <c r="D396" s="8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2">
      <c r="A397" s="7"/>
      <c r="B397" s="7"/>
      <c r="C397" s="7"/>
      <c r="D397" s="8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2">
      <c r="A398" s="7"/>
      <c r="B398" s="7"/>
      <c r="C398" s="7"/>
      <c r="D398" s="8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2">
      <c r="A399" s="7"/>
      <c r="B399" s="7"/>
      <c r="C399" s="7"/>
      <c r="D399" s="8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2">
      <c r="A400" s="7"/>
      <c r="B400" s="7"/>
      <c r="C400" s="7"/>
      <c r="D400" s="8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2">
      <c r="A401" s="7"/>
      <c r="B401" s="7"/>
      <c r="C401" s="7"/>
      <c r="D401" s="8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2">
      <c r="A402" s="7"/>
      <c r="B402" s="7"/>
      <c r="C402" s="7"/>
      <c r="D402" s="8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2">
      <c r="A403" s="7"/>
      <c r="B403" s="7"/>
      <c r="C403" s="7"/>
      <c r="D403" s="8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2">
      <c r="A404" s="7"/>
      <c r="B404" s="7"/>
      <c r="C404" s="7"/>
      <c r="D404" s="8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2">
      <c r="A405" s="7"/>
      <c r="B405" s="7"/>
      <c r="C405" s="7"/>
      <c r="D405" s="8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2">
      <c r="A406" s="7"/>
      <c r="B406" s="7"/>
      <c r="C406" s="7"/>
      <c r="D406" s="8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2">
      <c r="A407" s="7"/>
      <c r="B407" s="7"/>
      <c r="C407" s="7"/>
      <c r="D407" s="8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2">
      <c r="A408" s="7"/>
      <c r="B408" s="7"/>
      <c r="C408" s="7"/>
      <c r="D408" s="8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2">
      <c r="A409" s="7"/>
      <c r="B409" s="7"/>
      <c r="C409" s="7"/>
      <c r="D409" s="8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2">
      <c r="A410" s="7"/>
      <c r="B410" s="7"/>
      <c r="C410" s="7"/>
      <c r="D410" s="8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2">
      <c r="A411" s="7"/>
      <c r="B411" s="7"/>
      <c r="C411" s="7"/>
      <c r="D411" s="8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2">
      <c r="A412" s="7"/>
      <c r="B412" s="7"/>
      <c r="C412" s="7"/>
      <c r="D412" s="8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2">
      <c r="A413" s="7"/>
      <c r="B413" s="7"/>
      <c r="C413" s="7"/>
      <c r="D413" s="8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2">
      <c r="A414" s="7"/>
      <c r="B414" s="7"/>
      <c r="C414" s="7"/>
      <c r="D414" s="8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2">
      <c r="A415" s="7"/>
      <c r="B415" s="7"/>
      <c r="C415" s="7"/>
      <c r="D415" s="8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2">
      <c r="A416" s="7"/>
      <c r="B416" s="7"/>
      <c r="C416" s="7"/>
      <c r="D416" s="8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2">
      <c r="A417" s="7"/>
      <c r="B417" s="7"/>
      <c r="C417" s="7"/>
      <c r="D417" s="8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2">
      <c r="A418" s="7"/>
      <c r="B418" s="7"/>
      <c r="C418" s="7"/>
      <c r="D418" s="8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2">
      <c r="A419" s="7"/>
      <c r="B419" s="7"/>
      <c r="C419" s="7"/>
      <c r="D419" s="8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2">
      <c r="A420" s="7"/>
      <c r="B420" s="7"/>
      <c r="C420" s="7"/>
      <c r="D420" s="8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2">
      <c r="A421" s="7"/>
      <c r="B421" s="7"/>
      <c r="C421" s="7"/>
      <c r="D421" s="8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2">
      <c r="A422" s="7"/>
      <c r="B422" s="7"/>
      <c r="C422" s="7"/>
      <c r="D422" s="8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2">
      <c r="A423" s="7"/>
      <c r="B423" s="7"/>
      <c r="C423" s="7"/>
      <c r="D423" s="8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2">
      <c r="A424" s="7"/>
      <c r="B424" s="7"/>
      <c r="C424" s="7"/>
      <c r="D424" s="8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2">
      <c r="A425" s="7"/>
      <c r="B425" s="7"/>
      <c r="C425" s="7"/>
      <c r="D425" s="8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2">
      <c r="A426" s="7"/>
      <c r="B426" s="7"/>
      <c r="C426" s="7"/>
      <c r="D426" s="8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2">
      <c r="A427" s="7"/>
      <c r="B427" s="7"/>
      <c r="C427" s="7"/>
      <c r="D427" s="8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2">
      <c r="A428" s="7"/>
      <c r="B428" s="7"/>
      <c r="C428" s="7"/>
      <c r="D428" s="8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2">
      <c r="A429" s="7"/>
      <c r="B429" s="7"/>
      <c r="C429" s="7"/>
      <c r="D429" s="8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2">
      <c r="A430" s="7"/>
      <c r="B430" s="7"/>
      <c r="C430" s="7"/>
      <c r="D430" s="8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2">
      <c r="A431" s="7"/>
      <c r="B431" s="7"/>
      <c r="C431" s="7"/>
      <c r="D431" s="8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2">
      <c r="A432" s="7"/>
      <c r="B432" s="7"/>
      <c r="C432" s="7"/>
      <c r="D432" s="8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2">
      <c r="A433" s="7"/>
      <c r="B433" s="7"/>
      <c r="C433" s="7"/>
      <c r="D433" s="8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2">
      <c r="A434" s="7"/>
      <c r="B434" s="7"/>
      <c r="C434" s="7"/>
      <c r="D434" s="8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2">
      <c r="A435" s="7"/>
      <c r="B435" s="7"/>
      <c r="C435" s="7"/>
      <c r="D435" s="8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2">
      <c r="A436" s="7"/>
      <c r="B436" s="7"/>
      <c r="C436" s="7"/>
      <c r="D436" s="8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2">
      <c r="A437" s="7"/>
      <c r="B437" s="7"/>
      <c r="C437" s="7"/>
      <c r="D437" s="8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2">
      <c r="A438" s="7"/>
      <c r="B438" s="7"/>
      <c r="C438" s="7"/>
      <c r="D438" s="8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2">
      <c r="A439" s="7"/>
      <c r="B439" s="7"/>
      <c r="C439" s="7"/>
      <c r="D439" s="8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2">
      <c r="A440" s="7"/>
      <c r="B440" s="7"/>
      <c r="C440" s="7"/>
      <c r="D440" s="8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2">
      <c r="A441" s="7"/>
      <c r="B441" s="7"/>
      <c r="C441" s="7"/>
      <c r="D441" s="8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2">
      <c r="A442" s="7"/>
      <c r="B442" s="7"/>
      <c r="C442" s="7"/>
      <c r="D442" s="8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2">
      <c r="A443" s="7"/>
      <c r="B443" s="7"/>
      <c r="C443" s="7"/>
      <c r="D443" s="8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2">
      <c r="A444" s="7"/>
      <c r="B444" s="7"/>
      <c r="C444" s="7"/>
      <c r="D444" s="8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2">
      <c r="A445" s="7"/>
      <c r="B445" s="7"/>
      <c r="C445" s="7"/>
      <c r="D445" s="8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2">
      <c r="A446" s="7"/>
      <c r="B446" s="7"/>
      <c r="C446" s="7"/>
      <c r="D446" s="8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2">
      <c r="A447" s="7"/>
      <c r="B447" s="7"/>
      <c r="C447" s="7"/>
      <c r="D447" s="8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2">
      <c r="A448" s="7"/>
      <c r="B448" s="7"/>
      <c r="C448" s="7"/>
      <c r="D448" s="8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2">
      <c r="A449" s="7"/>
      <c r="B449" s="7"/>
      <c r="C449" s="7"/>
      <c r="D449" s="8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2">
      <c r="A450" s="7"/>
      <c r="B450" s="7"/>
      <c r="C450" s="7"/>
      <c r="D450" s="8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2">
      <c r="A451" s="7"/>
      <c r="B451" s="7"/>
      <c r="C451" s="7"/>
      <c r="D451" s="8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2">
      <c r="A452" s="7"/>
      <c r="B452" s="7"/>
      <c r="C452" s="7"/>
      <c r="D452" s="8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2">
      <c r="A453" s="7"/>
      <c r="B453" s="7"/>
      <c r="C453" s="7"/>
      <c r="D453" s="8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2">
      <c r="A454" s="7"/>
      <c r="B454" s="7"/>
      <c r="C454" s="7"/>
      <c r="D454" s="8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2">
      <c r="A455" s="7"/>
      <c r="B455" s="7"/>
      <c r="C455" s="7"/>
      <c r="D455" s="8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2">
      <c r="A456" s="7"/>
      <c r="B456" s="7"/>
      <c r="C456" s="7"/>
      <c r="D456" s="8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2">
      <c r="A457" s="7"/>
      <c r="B457" s="7"/>
      <c r="C457" s="7"/>
      <c r="D457" s="8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2">
      <c r="A458" s="7"/>
      <c r="B458" s="7"/>
      <c r="C458" s="7"/>
      <c r="D458" s="8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2">
      <c r="A459" s="7"/>
      <c r="B459" s="7"/>
      <c r="C459" s="7"/>
      <c r="D459" s="8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2">
      <c r="A460" s="7"/>
      <c r="B460" s="7"/>
      <c r="C460" s="7"/>
      <c r="D460" s="8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2">
      <c r="A461" s="7"/>
      <c r="B461" s="7"/>
      <c r="C461" s="7"/>
      <c r="D461" s="8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2">
      <c r="A462" s="7"/>
      <c r="B462" s="7"/>
      <c r="C462" s="7"/>
      <c r="D462" s="8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2">
      <c r="A463" s="7"/>
      <c r="B463" s="7"/>
      <c r="C463" s="7"/>
      <c r="D463" s="8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2">
      <c r="A464" s="7"/>
      <c r="B464" s="7"/>
      <c r="C464" s="7"/>
      <c r="D464" s="8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2">
      <c r="A465" s="7"/>
      <c r="B465" s="7"/>
      <c r="C465" s="7"/>
      <c r="D465" s="8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2">
      <c r="A466" s="7"/>
      <c r="B466" s="7"/>
      <c r="C466" s="7"/>
      <c r="D466" s="8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2">
      <c r="A467" s="7"/>
      <c r="B467" s="7"/>
      <c r="C467" s="7"/>
      <c r="D467" s="8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2">
      <c r="A468" s="7"/>
      <c r="B468" s="7"/>
      <c r="C468" s="7"/>
      <c r="D468" s="8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2">
      <c r="A469" s="7"/>
      <c r="B469" s="7"/>
      <c r="C469" s="7"/>
      <c r="D469" s="8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2">
      <c r="A470" s="7"/>
      <c r="B470" s="7"/>
      <c r="C470" s="7"/>
      <c r="D470" s="8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2">
      <c r="A471" s="7"/>
      <c r="B471" s="7"/>
      <c r="C471" s="7"/>
      <c r="D471" s="8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2">
      <c r="A472" s="7"/>
      <c r="B472" s="7"/>
      <c r="C472" s="7"/>
      <c r="D472" s="8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2">
      <c r="A473" s="7"/>
      <c r="B473" s="7"/>
      <c r="C473" s="7"/>
      <c r="D473" s="8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2">
      <c r="A474" s="7"/>
      <c r="B474" s="7"/>
      <c r="C474" s="7"/>
      <c r="D474" s="8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2">
      <c r="A475" s="7"/>
      <c r="B475" s="7"/>
      <c r="C475" s="7"/>
      <c r="D475" s="8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2">
      <c r="A476" s="7"/>
      <c r="B476" s="7"/>
      <c r="C476" s="7"/>
      <c r="D476" s="8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2">
      <c r="A477" s="7"/>
      <c r="B477" s="7"/>
      <c r="C477" s="7"/>
      <c r="D477" s="8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2">
      <c r="A478" s="7"/>
      <c r="B478" s="7"/>
      <c r="C478" s="7"/>
      <c r="D478" s="8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2">
      <c r="A479" s="7"/>
      <c r="B479" s="7"/>
      <c r="C479" s="7"/>
      <c r="D479" s="8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2">
      <c r="A480" s="7"/>
      <c r="B480" s="7"/>
      <c r="C480" s="7"/>
      <c r="D480" s="8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2">
      <c r="A481" s="7"/>
      <c r="B481" s="7"/>
      <c r="C481" s="7"/>
      <c r="D481" s="8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2">
      <c r="A482" s="7"/>
      <c r="B482" s="7"/>
      <c r="C482" s="7"/>
      <c r="D482" s="8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2">
      <c r="A483" s="7"/>
      <c r="B483" s="7"/>
      <c r="C483" s="7"/>
      <c r="D483" s="8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2">
      <c r="A484" s="7"/>
      <c r="B484" s="7"/>
      <c r="C484" s="7"/>
      <c r="D484" s="8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2">
      <c r="A485" s="7"/>
      <c r="B485" s="7"/>
      <c r="C485" s="7"/>
      <c r="D485" s="8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2">
      <c r="A486" s="7"/>
      <c r="B486" s="7"/>
      <c r="C486" s="7"/>
      <c r="D486" s="8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2">
      <c r="A487" s="7"/>
      <c r="B487" s="7"/>
      <c r="C487" s="7"/>
      <c r="D487" s="8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2">
      <c r="A488" s="7"/>
      <c r="B488" s="7"/>
      <c r="C488" s="7"/>
      <c r="D488" s="8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2">
      <c r="A489" s="7"/>
      <c r="B489" s="7"/>
      <c r="C489" s="7"/>
      <c r="D489" s="8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2">
      <c r="A490" s="7"/>
      <c r="B490" s="7"/>
      <c r="C490" s="7"/>
      <c r="D490" s="8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2">
      <c r="A491" s="7"/>
      <c r="B491" s="7"/>
      <c r="C491" s="7"/>
      <c r="D491" s="8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2">
      <c r="A492" s="7"/>
      <c r="B492" s="7"/>
      <c r="C492" s="7"/>
      <c r="D492" s="8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2">
      <c r="A493" s="7"/>
      <c r="B493" s="7"/>
      <c r="C493" s="7"/>
      <c r="D493" s="8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2">
      <c r="A494" s="7"/>
      <c r="B494" s="7"/>
      <c r="C494" s="7"/>
      <c r="D494" s="8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2">
      <c r="A495" s="7"/>
      <c r="B495" s="7"/>
      <c r="C495" s="7"/>
      <c r="D495" s="8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2">
      <c r="A496" s="7"/>
      <c r="B496" s="7"/>
      <c r="C496" s="7"/>
      <c r="D496" s="8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2">
      <c r="A497" s="7"/>
      <c r="B497" s="7"/>
      <c r="C497" s="7"/>
      <c r="D497" s="8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2">
      <c r="A498" s="7"/>
      <c r="B498" s="7"/>
      <c r="C498" s="7"/>
      <c r="D498" s="8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2">
      <c r="A499" s="7"/>
      <c r="B499" s="7"/>
      <c r="C499" s="7"/>
      <c r="D499" s="8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2">
      <c r="A500" s="7"/>
      <c r="B500" s="7"/>
      <c r="C500" s="7"/>
      <c r="D500" s="8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2">
      <c r="A501" s="7"/>
      <c r="B501" s="7"/>
      <c r="C501" s="7"/>
      <c r="D501" s="8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2">
      <c r="A502" s="7"/>
      <c r="B502" s="7"/>
      <c r="C502" s="7"/>
      <c r="D502" s="8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2">
      <c r="A503" s="7"/>
      <c r="B503" s="7"/>
      <c r="C503" s="7"/>
      <c r="D503" s="8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2">
      <c r="A504" s="7"/>
      <c r="B504" s="7"/>
      <c r="C504" s="7"/>
      <c r="D504" s="8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2">
      <c r="A505" s="7"/>
      <c r="B505" s="7"/>
      <c r="C505" s="7"/>
      <c r="D505" s="8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2">
      <c r="A506" s="7"/>
      <c r="B506" s="7"/>
      <c r="C506" s="7"/>
      <c r="D506" s="8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2">
      <c r="A507" s="7"/>
      <c r="B507" s="7"/>
      <c r="C507" s="7"/>
      <c r="D507" s="8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2">
      <c r="A508" s="7"/>
      <c r="B508" s="7"/>
      <c r="C508" s="7"/>
      <c r="D508" s="8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2">
      <c r="A509" s="7"/>
      <c r="B509" s="7"/>
      <c r="C509" s="7"/>
      <c r="D509" s="8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2">
      <c r="A510" s="7"/>
      <c r="B510" s="7"/>
      <c r="C510" s="7"/>
      <c r="D510" s="8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2">
      <c r="A511" s="7"/>
      <c r="B511" s="7"/>
      <c r="C511" s="7"/>
      <c r="D511" s="8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2">
      <c r="A512" s="7"/>
      <c r="B512" s="7"/>
      <c r="C512" s="7"/>
      <c r="D512" s="8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2">
      <c r="A513" s="7"/>
      <c r="B513" s="7"/>
      <c r="C513" s="7"/>
      <c r="D513" s="8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2">
      <c r="A514" s="7"/>
      <c r="B514" s="7"/>
      <c r="C514" s="7"/>
      <c r="D514" s="8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2">
      <c r="A515" s="7"/>
      <c r="B515" s="7"/>
      <c r="C515" s="7"/>
      <c r="D515" s="8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2">
      <c r="A516" s="7"/>
      <c r="B516" s="7"/>
      <c r="C516" s="7"/>
      <c r="D516" s="8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2">
      <c r="A517" s="7"/>
      <c r="B517" s="7"/>
      <c r="C517" s="7"/>
      <c r="D517" s="8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2">
      <c r="A518" s="7"/>
      <c r="B518" s="7"/>
      <c r="C518" s="7"/>
      <c r="D518" s="8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2">
      <c r="A519" s="7"/>
      <c r="B519" s="7"/>
      <c r="C519" s="7"/>
      <c r="D519" s="8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2">
      <c r="A520" s="7"/>
      <c r="B520" s="7"/>
      <c r="C520" s="7"/>
      <c r="D520" s="8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2">
      <c r="A521" s="7"/>
      <c r="B521" s="7"/>
      <c r="C521" s="7"/>
      <c r="D521" s="8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2">
      <c r="A522" s="7"/>
      <c r="B522" s="7"/>
      <c r="C522" s="7"/>
      <c r="D522" s="8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2">
      <c r="A523" s="7"/>
      <c r="B523" s="7"/>
      <c r="C523" s="7"/>
      <c r="D523" s="8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2">
      <c r="A524" s="7"/>
      <c r="B524" s="7"/>
      <c r="C524" s="7"/>
      <c r="D524" s="8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2">
      <c r="A525" s="7"/>
      <c r="B525" s="7"/>
      <c r="C525" s="7"/>
      <c r="D525" s="8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2">
      <c r="A526" s="7"/>
      <c r="B526" s="7"/>
      <c r="C526" s="7"/>
      <c r="D526" s="8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2">
      <c r="A527" s="7"/>
      <c r="B527" s="7"/>
      <c r="C527" s="7"/>
      <c r="D527" s="8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2">
      <c r="A528" s="7"/>
      <c r="B528" s="7"/>
      <c r="C528" s="7"/>
      <c r="D528" s="8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2">
      <c r="A529" s="7"/>
      <c r="B529" s="7"/>
      <c r="C529" s="7"/>
      <c r="D529" s="8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2">
      <c r="A530" s="7"/>
      <c r="B530" s="7"/>
      <c r="C530" s="7"/>
      <c r="D530" s="8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2">
      <c r="A531" s="7"/>
      <c r="B531" s="7"/>
      <c r="C531" s="7"/>
      <c r="D531" s="8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2">
      <c r="A532" s="7"/>
      <c r="B532" s="7"/>
      <c r="C532" s="7"/>
      <c r="D532" s="8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2">
      <c r="A533" s="7"/>
      <c r="B533" s="7"/>
      <c r="C533" s="7"/>
      <c r="D533" s="8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2">
      <c r="A534" s="7"/>
      <c r="B534" s="7"/>
      <c r="C534" s="7"/>
      <c r="D534" s="8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2">
      <c r="A535" s="7"/>
      <c r="B535" s="7"/>
      <c r="C535" s="7"/>
      <c r="D535" s="8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2">
      <c r="A536" s="7"/>
      <c r="B536" s="7"/>
      <c r="C536" s="7"/>
      <c r="D536" s="8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2">
      <c r="A537" s="7"/>
      <c r="B537" s="7"/>
      <c r="C537" s="7"/>
      <c r="D537" s="8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2">
      <c r="A538" s="7"/>
      <c r="B538" s="7"/>
      <c r="C538" s="7"/>
      <c r="D538" s="8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2">
      <c r="A539" s="7"/>
      <c r="B539" s="7"/>
      <c r="C539" s="7"/>
      <c r="D539" s="8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2">
      <c r="A540" s="7"/>
      <c r="B540" s="7"/>
      <c r="C540" s="7"/>
      <c r="D540" s="8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2">
      <c r="A541" s="7"/>
      <c r="B541" s="7"/>
      <c r="C541" s="7"/>
      <c r="D541" s="8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2">
      <c r="A542" s="7"/>
      <c r="B542" s="7"/>
      <c r="C542" s="7"/>
      <c r="D542" s="8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2">
      <c r="A543" s="7"/>
      <c r="B543" s="7"/>
      <c r="C543" s="7"/>
      <c r="D543" s="8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2">
      <c r="A544" s="7"/>
      <c r="B544" s="7"/>
      <c r="C544" s="7"/>
      <c r="D544" s="8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2">
      <c r="A545" s="7"/>
      <c r="B545" s="7"/>
      <c r="C545" s="7"/>
      <c r="D545" s="8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2">
      <c r="A546" s="7"/>
      <c r="B546" s="7"/>
      <c r="C546" s="7"/>
      <c r="D546" s="8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2">
      <c r="A547" s="7"/>
      <c r="B547" s="7"/>
      <c r="C547" s="7"/>
      <c r="D547" s="8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2">
      <c r="A548" s="7"/>
      <c r="B548" s="7"/>
      <c r="C548" s="7"/>
      <c r="D548" s="8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2">
      <c r="A549" s="7"/>
      <c r="B549" s="7"/>
      <c r="C549" s="7"/>
      <c r="D549" s="8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2">
      <c r="A550" s="7"/>
      <c r="B550" s="7"/>
      <c r="C550" s="7"/>
      <c r="D550" s="8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2">
      <c r="A551" s="7"/>
      <c r="B551" s="7"/>
      <c r="C551" s="7"/>
      <c r="D551" s="8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2">
      <c r="A552" s="7"/>
      <c r="B552" s="7"/>
      <c r="C552" s="7"/>
      <c r="D552" s="8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2">
      <c r="A553" s="7"/>
      <c r="B553" s="7"/>
      <c r="C553" s="7"/>
      <c r="D553" s="8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2">
      <c r="A554" s="7"/>
      <c r="B554" s="7"/>
      <c r="C554" s="7"/>
      <c r="D554" s="8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2">
      <c r="A555" s="7"/>
      <c r="B555" s="7"/>
      <c r="C555" s="7"/>
      <c r="D555" s="8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2">
      <c r="A556" s="7"/>
      <c r="B556" s="7"/>
      <c r="C556" s="7"/>
      <c r="D556" s="8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2">
      <c r="A557" s="7"/>
      <c r="B557" s="7"/>
      <c r="C557" s="7"/>
      <c r="D557" s="8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2">
      <c r="A558" s="7"/>
      <c r="B558" s="7"/>
      <c r="C558" s="7"/>
      <c r="D558" s="8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2">
      <c r="A559" s="7"/>
      <c r="B559" s="7"/>
      <c r="C559" s="7"/>
      <c r="D559" s="8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2">
      <c r="A560" s="7"/>
      <c r="B560" s="7"/>
      <c r="C560" s="7"/>
      <c r="D560" s="8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2">
      <c r="A561" s="7"/>
      <c r="B561" s="7"/>
      <c r="C561" s="7"/>
      <c r="D561" s="8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2">
      <c r="A562" s="7"/>
      <c r="B562" s="7"/>
      <c r="C562" s="7"/>
      <c r="D562" s="8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2">
      <c r="A563" s="7"/>
      <c r="B563" s="7"/>
      <c r="C563" s="7"/>
      <c r="D563" s="8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2">
      <c r="A564" s="7"/>
      <c r="B564" s="7"/>
      <c r="C564" s="7"/>
      <c r="D564" s="8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2">
      <c r="A565" s="7"/>
      <c r="B565" s="7"/>
      <c r="C565" s="7"/>
      <c r="D565" s="8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2">
      <c r="A566" s="7"/>
      <c r="B566" s="7"/>
      <c r="C566" s="7"/>
      <c r="D566" s="8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2">
      <c r="A567" s="7"/>
      <c r="B567" s="7"/>
      <c r="C567" s="7"/>
      <c r="D567" s="8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2">
      <c r="A568" s="7"/>
      <c r="B568" s="7"/>
      <c r="C568" s="7"/>
      <c r="D568" s="8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2">
      <c r="A569" s="7"/>
      <c r="B569" s="7"/>
      <c r="C569" s="7"/>
      <c r="D569" s="8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2">
      <c r="A570" s="7"/>
      <c r="B570" s="7"/>
      <c r="C570" s="7"/>
      <c r="D570" s="8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2">
      <c r="A571" s="7"/>
      <c r="B571" s="7"/>
      <c r="C571" s="7"/>
      <c r="D571" s="8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2">
      <c r="A572" s="7"/>
      <c r="B572" s="7"/>
      <c r="C572" s="7"/>
      <c r="D572" s="8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2">
      <c r="A573" s="7"/>
      <c r="B573" s="7"/>
      <c r="C573" s="7"/>
      <c r="D573" s="8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2">
      <c r="A574" s="7"/>
      <c r="B574" s="7"/>
      <c r="C574" s="7"/>
      <c r="D574" s="8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2">
      <c r="A575" s="7"/>
      <c r="B575" s="7"/>
      <c r="C575" s="7"/>
      <c r="D575" s="8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2">
      <c r="A576" s="7"/>
      <c r="B576" s="7"/>
      <c r="C576" s="7"/>
      <c r="D576" s="8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2">
      <c r="A577" s="7"/>
      <c r="B577" s="7"/>
      <c r="C577" s="7"/>
      <c r="D577" s="8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2">
      <c r="A578" s="7"/>
      <c r="B578" s="7"/>
      <c r="C578" s="7"/>
      <c r="D578" s="8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2">
      <c r="A579" s="7"/>
      <c r="B579" s="7"/>
      <c r="C579" s="7"/>
      <c r="D579" s="8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2">
      <c r="A580" s="7"/>
      <c r="B580" s="7"/>
      <c r="C580" s="7"/>
      <c r="D580" s="8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2">
      <c r="A581" s="7"/>
      <c r="B581" s="7"/>
      <c r="C581" s="7"/>
      <c r="D581" s="8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2">
      <c r="A582" s="7"/>
      <c r="B582" s="7"/>
      <c r="C582" s="7"/>
      <c r="D582" s="8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2">
      <c r="A583" s="7"/>
      <c r="B583" s="7"/>
      <c r="C583" s="7"/>
      <c r="D583" s="8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2">
      <c r="A584" s="7"/>
      <c r="B584" s="7"/>
      <c r="C584" s="7"/>
      <c r="D584" s="8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2">
      <c r="A585" s="7"/>
      <c r="B585" s="7"/>
      <c r="C585" s="7"/>
      <c r="D585" s="8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2">
      <c r="A586" s="7"/>
      <c r="B586" s="7"/>
      <c r="C586" s="7"/>
      <c r="D586" s="8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2">
      <c r="A587" s="7"/>
      <c r="B587" s="7"/>
      <c r="C587" s="7"/>
      <c r="D587" s="8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2">
      <c r="A588" s="7"/>
      <c r="B588" s="7"/>
      <c r="C588" s="7"/>
      <c r="D588" s="8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2">
      <c r="A589" s="7"/>
      <c r="B589" s="7"/>
      <c r="C589" s="7"/>
      <c r="D589" s="8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2">
      <c r="A590" s="7"/>
      <c r="B590" s="7"/>
      <c r="C590" s="7"/>
      <c r="D590" s="8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2">
      <c r="A591" s="7"/>
      <c r="B591" s="7"/>
      <c r="C591" s="7"/>
      <c r="D591" s="8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2">
      <c r="A592" s="7"/>
      <c r="B592" s="7"/>
      <c r="C592" s="7"/>
      <c r="D592" s="8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2">
      <c r="A593" s="7"/>
      <c r="B593" s="7"/>
      <c r="C593" s="7"/>
      <c r="D593" s="8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2">
      <c r="A594" s="7"/>
      <c r="B594" s="7"/>
      <c r="C594" s="7"/>
      <c r="D594" s="8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2">
      <c r="A595" s="7"/>
      <c r="B595" s="7"/>
      <c r="C595" s="7"/>
      <c r="D595" s="8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2">
      <c r="A596" s="7"/>
      <c r="B596" s="7"/>
      <c r="C596" s="7"/>
      <c r="D596" s="8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2">
      <c r="A597" s="7"/>
      <c r="B597" s="7"/>
      <c r="C597" s="7"/>
      <c r="D597" s="8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2">
      <c r="A598" s="7"/>
      <c r="B598" s="7"/>
      <c r="C598" s="7"/>
      <c r="D598" s="8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2">
      <c r="A599" s="7"/>
      <c r="B599" s="7"/>
      <c r="C599" s="7"/>
      <c r="D599" s="8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2">
      <c r="A600" s="7"/>
      <c r="B600" s="7"/>
      <c r="C600" s="7"/>
      <c r="D600" s="8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2">
      <c r="A601" s="7"/>
      <c r="B601" s="7"/>
      <c r="C601" s="7"/>
      <c r="D601" s="8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2">
      <c r="A602" s="7"/>
      <c r="B602" s="7"/>
      <c r="C602" s="7"/>
      <c r="D602" s="8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2">
      <c r="A603" s="7"/>
      <c r="B603" s="7"/>
      <c r="C603" s="7"/>
      <c r="D603" s="8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2">
      <c r="A604" s="7"/>
      <c r="B604" s="7"/>
      <c r="C604" s="7"/>
      <c r="D604" s="8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2">
      <c r="A605" s="7"/>
      <c r="B605" s="7"/>
      <c r="C605" s="7"/>
      <c r="D605" s="8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2">
      <c r="A606" s="7"/>
      <c r="B606" s="7"/>
      <c r="C606" s="7"/>
      <c r="D606" s="8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2">
      <c r="A607" s="7"/>
      <c r="B607" s="7"/>
      <c r="C607" s="7"/>
      <c r="D607" s="8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2">
      <c r="A608" s="7"/>
      <c r="B608" s="7"/>
      <c r="C608" s="7"/>
      <c r="D608" s="8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2">
      <c r="A609" s="7"/>
      <c r="B609" s="7"/>
      <c r="C609" s="7"/>
      <c r="D609" s="8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2">
      <c r="A610" s="7"/>
      <c r="B610" s="7"/>
      <c r="C610" s="7"/>
      <c r="D610" s="8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2">
      <c r="A611" s="7"/>
      <c r="B611" s="7"/>
      <c r="C611" s="7"/>
      <c r="D611" s="8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2">
      <c r="A612" s="7"/>
      <c r="B612" s="7"/>
      <c r="C612" s="7"/>
      <c r="D612" s="8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2">
      <c r="A613" s="7"/>
      <c r="B613" s="7"/>
      <c r="C613" s="7"/>
      <c r="D613" s="8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2">
      <c r="A614" s="7"/>
      <c r="B614" s="7"/>
      <c r="C614" s="7"/>
      <c r="D614" s="8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2">
      <c r="A615" s="7"/>
      <c r="B615" s="7"/>
      <c r="C615" s="7"/>
      <c r="D615" s="8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2">
      <c r="A616" s="7"/>
      <c r="B616" s="7"/>
      <c r="C616" s="7"/>
      <c r="D616" s="8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2">
      <c r="A617" s="7"/>
      <c r="B617" s="7"/>
      <c r="C617" s="7"/>
      <c r="D617" s="8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2">
      <c r="A618" s="7"/>
      <c r="B618" s="7"/>
      <c r="C618" s="7"/>
      <c r="D618" s="8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2">
      <c r="A619" s="7"/>
      <c r="B619" s="7"/>
      <c r="C619" s="7"/>
      <c r="D619" s="8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2">
      <c r="A620" s="7"/>
      <c r="B620" s="7"/>
      <c r="C620" s="7"/>
      <c r="D620" s="8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2">
      <c r="A621" s="7"/>
      <c r="B621" s="7"/>
      <c r="C621" s="7"/>
      <c r="D621" s="8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2">
      <c r="A622" s="7"/>
      <c r="B622" s="7"/>
      <c r="C622" s="7"/>
      <c r="D622" s="8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2">
      <c r="A623" s="7"/>
      <c r="B623" s="7"/>
      <c r="C623" s="7"/>
      <c r="D623" s="8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2">
      <c r="A624" s="7"/>
      <c r="B624" s="7"/>
      <c r="C624" s="7"/>
      <c r="D624" s="8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2">
      <c r="A625" s="7"/>
      <c r="B625" s="7"/>
      <c r="C625" s="7"/>
      <c r="D625" s="8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2">
      <c r="A626" s="7"/>
      <c r="B626" s="7"/>
      <c r="C626" s="7"/>
      <c r="D626" s="8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2">
      <c r="A627" s="7"/>
      <c r="B627" s="7"/>
      <c r="C627" s="7"/>
      <c r="D627" s="8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2">
      <c r="A628" s="7"/>
      <c r="B628" s="7"/>
      <c r="C628" s="7"/>
      <c r="D628" s="8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2">
      <c r="A629" s="7"/>
      <c r="B629" s="7"/>
      <c r="C629" s="7"/>
      <c r="D629" s="8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2">
      <c r="A630" s="7"/>
      <c r="B630" s="7"/>
      <c r="C630" s="7"/>
      <c r="D630" s="8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2">
      <c r="A631" s="7"/>
      <c r="B631" s="7"/>
      <c r="C631" s="7"/>
      <c r="D631" s="8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2">
      <c r="A632" s="7"/>
      <c r="B632" s="7"/>
      <c r="C632" s="7"/>
      <c r="D632" s="8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2">
      <c r="A633" s="7"/>
      <c r="B633" s="7"/>
      <c r="C633" s="7"/>
      <c r="D633" s="8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2">
      <c r="A634" s="7"/>
      <c r="B634" s="7"/>
      <c r="C634" s="7"/>
      <c r="D634" s="8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2">
      <c r="A635" s="7"/>
      <c r="B635" s="7"/>
      <c r="C635" s="7"/>
      <c r="D635" s="8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2">
      <c r="A636" s="7"/>
      <c r="B636" s="7"/>
      <c r="C636" s="7"/>
      <c r="D636" s="8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2">
      <c r="A637" s="7"/>
      <c r="B637" s="7"/>
      <c r="C637" s="7"/>
      <c r="D637" s="8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2">
      <c r="A638" s="7"/>
      <c r="B638" s="7"/>
      <c r="C638" s="7"/>
      <c r="D638" s="8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2">
      <c r="A639" s="7"/>
      <c r="B639" s="7"/>
      <c r="C639" s="7"/>
      <c r="D639" s="8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2">
      <c r="A640" s="7"/>
      <c r="B640" s="7"/>
      <c r="C640" s="7"/>
      <c r="D640" s="8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2">
      <c r="A641" s="7"/>
      <c r="B641" s="7"/>
      <c r="C641" s="7"/>
      <c r="D641" s="8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2">
      <c r="A642" s="7"/>
      <c r="B642" s="7"/>
      <c r="C642" s="7"/>
      <c r="D642" s="8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2">
      <c r="A643" s="7"/>
      <c r="B643" s="7"/>
      <c r="C643" s="7"/>
      <c r="D643" s="8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2">
      <c r="A644" s="7"/>
      <c r="B644" s="7"/>
      <c r="C644" s="7"/>
      <c r="D644" s="8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2">
      <c r="A645" s="7"/>
      <c r="B645" s="7"/>
      <c r="C645" s="7"/>
      <c r="D645" s="8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2">
      <c r="A646" s="7"/>
      <c r="B646" s="7"/>
      <c r="C646" s="7"/>
      <c r="D646" s="8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2">
      <c r="A647" s="7"/>
      <c r="B647" s="7"/>
      <c r="C647" s="7"/>
      <c r="D647" s="8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2">
      <c r="A648" s="7"/>
      <c r="B648" s="7"/>
      <c r="C648" s="7"/>
      <c r="D648" s="8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2">
      <c r="A649" s="7"/>
      <c r="B649" s="7"/>
      <c r="C649" s="7"/>
      <c r="D649" s="8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2">
      <c r="A650" s="7"/>
      <c r="B650" s="7"/>
      <c r="C650" s="7"/>
      <c r="D650" s="8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2">
      <c r="A651" s="7"/>
      <c r="B651" s="7"/>
      <c r="C651" s="7"/>
      <c r="D651" s="8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2">
      <c r="A652" s="7"/>
      <c r="B652" s="7"/>
      <c r="C652" s="7"/>
      <c r="D652" s="8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2">
      <c r="A653" s="7"/>
      <c r="B653" s="7"/>
      <c r="C653" s="7"/>
      <c r="D653" s="8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2">
      <c r="A654" s="7"/>
      <c r="B654" s="7"/>
      <c r="C654" s="7"/>
      <c r="D654" s="8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2">
      <c r="A655" s="7"/>
      <c r="B655" s="7"/>
      <c r="C655" s="7"/>
      <c r="D655" s="8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2">
      <c r="A656" s="7"/>
      <c r="B656" s="7"/>
      <c r="C656" s="7"/>
      <c r="D656" s="8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2">
      <c r="A657" s="7"/>
      <c r="B657" s="7"/>
      <c r="C657" s="7"/>
      <c r="D657" s="8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2">
      <c r="A658" s="7"/>
      <c r="B658" s="7"/>
      <c r="C658" s="7"/>
      <c r="D658" s="8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2">
      <c r="A659" s="7"/>
      <c r="B659" s="7"/>
      <c r="C659" s="7"/>
      <c r="D659" s="8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2">
      <c r="A660" s="7"/>
      <c r="B660" s="7"/>
      <c r="C660" s="7"/>
      <c r="D660" s="8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2">
      <c r="A661" s="7"/>
      <c r="B661" s="7"/>
      <c r="C661" s="7"/>
      <c r="D661" s="8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2">
      <c r="A662" s="7"/>
      <c r="B662" s="7"/>
      <c r="C662" s="7"/>
      <c r="D662" s="8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2">
      <c r="A663" s="7"/>
      <c r="B663" s="7"/>
      <c r="C663" s="7"/>
      <c r="D663" s="8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2">
      <c r="A664" s="7"/>
      <c r="B664" s="7"/>
      <c r="C664" s="7"/>
      <c r="D664" s="8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2">
      <c r="A665" s="7"/>
      <c r="B665" s="7"/>
      <c r="C665" s="7"/>
      <c r="D665" s="8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2">
      <c r="A666" s="7"/>
      <c r="B666" s="7"/>
      <c r="C666" s="7"/>
      <c r="D666" s="8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2">
      <c r="A667" s="7"/>
      <c r="B667" s="7"/>
      <c r="C667" s="7"/>
      <c r="D667" s="8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2">
      <c r="A668" s="7"/>
      <c r="B668" s="7"/>
      <c r="C668" s="7"/>
      <c r="D668" s="8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2">
      <c r="A669" s="7"/>
      <c r="B669" s="7"/>
      <c r="C669" s="7"/>
      <c r="D669" s="8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2">
      <c r="A670" s="7"/>
      <c r="B670" s="7"/>
      <c r="C670" s="7"/>
      <c r="D670" s="8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2">
      <c r="A671" s="7"/>
      <c r="B671" s="7"/>
      <c r="C671" s="7"/>
      <c r="D671" s="8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2">
      <c r="A672" s="7"/>
      <c r="B672" s="7"/>
      <c r="C672" s="7"/>
      <c r="D672" s="8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2">
      <c r="A673" s="7"/>
      <c r="B673" s="7"/>
      <c r="C673" s="7"/>
      <c r="D673" s="8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2">
      <c r="A674" s="7"/>
      <c r="B674" s="7"/>
      <c r="C674" s="7"/>
      <c r="D674" s="8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2">
      <c r="A675" s="7"/>
      <c r="B675" s="7"/>
      <c r="C675" s="7"/>
      <c r="D675" s="8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2">
      <c r="A676" s="7"/>
      <c r="B676" s="7"/>
      <c r="C676" s="7"/>
      <c r="D676" s="8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2">
      <c r="A677" s="7"/>
      <c r="B677" s="7"/>
      <c r="C677" s="7"/>
      <c r="D677" s="8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2">
      <c r="A678" s="7"/>
      <c r="B678" s="7"/>
      <c r="C678" s="7"/>
      <c r="D678" s="8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2">
      <c r="A679" s="7"/>
      <c r="B679" s="7"/>
      <c r="C679" s="7"/>
      <c r="D679" s="8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2">
      <c r="A680" s="7"/>
      <c r="B680" s="7"/>
      <c r="C680" s="7"/>
      <c r="D680" s="8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2">
      <c r="A681" s="7"/>
      <c r="B681" s="7"/>
      <c r="C681" s="7"/>
      <c r="D681" s="8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2">
      <c r="A682" s="7"/>
      <c r="B682" s="7"/>
      <c r="C682" s="7"/>
      <c r="D682" s="8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2">
      <c r="A683" s="7"/>
      <c r="B683" s="7"/>
      <c r="C683" s="7"/>
      <c r="D683" s="8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2">
      <c r="A684" s="7"/>
      <c r="B684" s="7"/>
      <c r="C684" s="7"/>
      <c r="D684" s="8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2">
      <c r="A685" s="7"/>
      <c r="B685" s="7"/>
      <c r="C685" s="7"/>
      <c r="D685" s="8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2">
      <c r="A686" s="7"/>
      <c r="B686" s="7"/>
      <c r="C686" s="7"/>
      <c r="D686" s="8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2">
      <c r="A687" s="7"/>
      <c r="B687" s="7"/>
      <c r="C687" s="7"/>
      <c r="D687" s="8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2">
      <c r="A688" s="7"/>
      <c r="B688" s="7"/>
      <c r="C688" s="7"/>
      <c r="D688" s="8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2">
      <c r="A689" s="7"/>
      <c r="B689" s="7"/>
      <c r="C689" s="7"/>
      <c r="D689" s="8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2">
      <c r="A690" s="7"/>
      <c r="B690" s="7"/>
      <c r="C690" s="7"/>
      <c r="D690" s="8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2">
      <c r="A691" s="7"/>
      <c r="B691" s="7"/>
      <c r="C691" s="7"/>
      <c r="D691" s="8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2">
      <c r="A692" s="7"/>
      <c r="B692" s="7"/>
      <c r="C692" s="7"/>
      <c r="D692" s="8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2">
      <c r="A693" s="7"/>
      <c r="B693" s="7"/>
      <c r="C693" s="7"/>
      <c r="D693" s="8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2">
      <c r="A694" s="7"/>
      <c r="B694" s="7"/>
      <c r="C694" s="7"/>
      <c r="D694" s="8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2">
      <c r="A695" s="7"/>
      <c r="B695" s="7"/>
      <c r="C695" s="7"/>
      <c r="D695" s="8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2">
      <c r="A696" s="7"/>
      <c r="B696" s="7"/>
      <c r="C696" s="7"/>
      <c r="D696" s="8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2">
      <c r="A697" s="7"/>
      <c r="B697" s="7"/>
      <c r="C697" s="7"/>
      <c r="D697" s="8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2">
      <c r="A698" s="7"/>
      <c r="B698" s="7"/>
      <c r="C698" s="7"/>
      <c r="D698" s="8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2">
      <c r="A699" s="7"/>
      <c r="B699" s="7"/>
      <c r="C699" s="7"/>
      <c r="D699" s="8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2">
      <c r="A700" s="7"/>
      <c r="B700" s="7"/>
      <c r="C700" s="7"/>
      <c r="D700" s="8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2">
      <c r="A701" s="7"/>
      <c r="B701" s="7"/>
      <c r="C701" s="7"/>
      <c r="D701" s="8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2">
      <c r="A702" s="7"/>
      <c r="B702" s="7"/>
      <c r="C702" s="7"/>
      <c r="D702" s="8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2">
      <c r="A703" s="7"/>
      <c r="B703" s="7"/>
      <c r="C703" s="7"/>
      <c r="D703" s="8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2">
      <c r="A704" s="7"/>
      <c r="B704" s="7"/>
      <c r="C704" s="7"/>
      <c r="D704" s="8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2">
      <c r="A705" s="7"/>
      <c r="B705" s="7"/>
      <c r="C705" s="7"/>
      <c r="D705" s="8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2">
      <c r="A706" s="7"/>
      <c r="B706" s="7"/>
      <c r="C706" s="7"/>
      <c r="D706" s="8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2">
      <c r="A707" s="7"/>
      <c r="B707" s="7"/>
      <c r="C707" s="7"/>
      <c r="D707" s="8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2">
      <c r="A708" s="7"/>
      <c r="B708" s="7"/>
      <c r="C708" s="7"/>
      <c r="D708" s="8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2">
      <c r="A709" s="7"/>
      <c r="B709" s="7"/>
      <c r="C709" s="7"/>
      <c r="D709" s="8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2">
      <c r="A710" s="7"/>
      <c r="B710" s="7"/>
      <c r="C710" s="7"/>
      <c r="D710" s="8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2">
      <c r="A711" s="7"/>
      <c r="B711" s="7"/>
      <c r="C711" s="7"/>
      <c r="D711" s="8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2">
      <c r="A712" s="7"/>
      <c r="B712" s="7"/>
      <c r="C712" s="7"/>
      <c r="D712" s="8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2">
      <c r="A713" s="7"/>
      <c r="B713" s="7"/>
      <c r="C713" s="7"/>
      <c r="D713" s="8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2">
      <c r="A714" s="7"/>
      <c r="B714" s="7"/>
      <c r="C714" s="7"/>
      <c r="D714" s="8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2">
      <c r="A715" s="7"/>
      <c r="B715" s="7"/>
      <c r="C715" s="7"/>
      <c r="D715" s="8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2">
      <c r="A716" s="7"/>
      <c r="B716" s="7"/>
      <c r="C716" s="7"/>
      <c r="D716" s="8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2">
      <c r="A717" s="7"/>
      <c r="B717" s="7"/>
      <c r="C717" s="7"/>
      <c r="D717" s="8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2">
      <c r="A718" s="7"/>
      <c r="B718" s="7"/>
      <c r="C718" s="7"/>
      <c r="D718" s="8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2">
      <c r="A719" s="7"/>
      <c r="B719" s="7"/>
      <c r="C719" s="7"/>
      <c r="D719" s="8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2">
      <c r="A720" s="7"/>
      <c r="B720" s="7"/>
      <c r="C720" s="7"/>
      <c r="D720" s="8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2">
      <c r="A721" s="7"/>
      <c r="B721" s="7"/>
      <c r="C721" s="7"/>
      <c r="D721" s="8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2">
      <c r="A722" s="7"/>
      <c r="B722" s="7"/>
      <c r="C722" s="7"/>
      <c r="D722" s="8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2">
      <c r="A723" s="7"/>
      <c r="B723" s="7"/>
      <c r="C723" s="7"/>
      <c r="D723" s="8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2">
      <c r="A724" s="7"/>
      <c r="B724" s="7"/>
      <c r="C724" s="7"/>
      <c r="D724" s="8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2">
      <c r="A725" s="7"/>
      <c r="B725" s="7"/>
      <c r="C725" s="7"/>
      <c r="D725" s="8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2">
      <c r="A726" s="7"/>
      <c r="B726" s="7"/>
      <c r="C726" s="7"/>
      <c r="D726" s="8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2">
      <c r="A727" s="7"/>
      <c r="B727" s="7"/>
      <c r="C727" s="7"/>
      <c r="D727" s="8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2">
      <c r="A728" s="7"/>
      <c r="B728" s="7"/>
      <c r="C728" s="7"/>
      <c r="D728" s="8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2">
      <c r="A729" s="7"/>
      <c r="B729" s="7"/>
      <c r="C729" s="7"/>
      <c r="D729" s="8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2">
      <c r="A730" s="7"/>
      <c r="B730" s="7"/>
      <c r="C730" s="7"/>
      <c r="D730" s="8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2">
      <c r="A731" s="7"/>
      <c r="B731" s="7"/>
      <c r="C731" s="7"/>
      <c r="D731" s="8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2">
      <c r="A732" s="7"/>
      <c r="B732" s="7"/>
      <c r="C732" s="7"/>
      <c r="D732" s="8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2">
      <c r="A733" s="7"/>
      <c r="B733" s="7"/>
      <c r="C733" s="7"/>
      <c r="D733" s="8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2">
      <c r="A734" s="7"/>
      <c r="B734" s="7"/>
      <c r="C734" s="7"/>
      <c r="D734" s="8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2">
      <c r="A735" s="7"/>
      <c r="B735" s="7"/>
      <c r="C735" s="7"/>
      <c r="D735" s="8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2">
      <c r="A736" s="7"/>
      <c r="B736" s="7"/>
      <c r="C736" s="7"/>
      <c r="D736" s="8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2">
      <c r="A737" s="7"/>
      <c r="B737" s="7"/>
      <c r="C737" s="7"/>
      <c r="D737" s="8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2">
      <c r="A738" s="7"/>
      <c r="B738" s="7"/>
      <c r="C738" s="7"/>
      <c r="D738" s="8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2">
      <c r="A739" s="7"/>
      <c r="B739" s="7"/>
      <c r="C739" s="7"/>
      <c r="D739" s="8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2">
      <c r="A740" s="7"/>
      <c r="B740" s="7"/>
      <c r="C740" s="7"/>
      <c r="D740" s="8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2">
      <c r="A741" s="7"/>
      <c r="B741" s="7"/>
      <c r="C741" s="7"/>
      <c r="D741" s="8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2">
      <c r="A742" s="7"/>
      <c r="B742" s="7"/>
      <c r="C742" s="7"/>
      <c r="D742" s="8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2">
      <c r="A743" s="7"/>
      <c r="B743" s="7"/>
      <c r="C743" s="7"/>
      <c r="D743" s="8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2">
      <c r="A744" s="7"/>
      <c r="B744" s="7"/>
      <c r="C744" s="7"/>
      <c r="D744" s="8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2">
      <c r="A745" s="7"/>
      <c r="B745" s="7"/>
      <c r="C745" s="7"/>
      <c r="D745" s="8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2">
      <c r="A746" s="7"/>
      <c r="B746" s="7"/>
      <c r="C746" s="7"/>
      <c r="D746" s="8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2">
      <c r="A747" s="7"/>
      <c r="B747" s="7"/>
      <c r="C747" s="7"/>
      <c r="D747" s="8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2">
      <c r="A748" s="7"/>
      <c r="B748" s="7"/>
      <c r="C748" s="7"/>
      <c r="D748" s="8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2">
      <c r="A749" s="7"/>
      <c r="B749" s="7"/>
      <c r="C749" s="7"/>
      <c r="D749" s="8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2">
      <c r="A750" s="7"/>
      <c r="B750" s="7"/>
      <c r="C750" s="7"/>
      <c r="D750" s="8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2">
      <c r="A751" s="7"/>
      <c r="B751" s="7"/>
      <c r="C751" s="7"/>
      <c r="D751" s="8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2">
      <c r="A752" s="7"/>
      <c r="B752" s="7"/>
      <c r="C752" s="7"/>
      <c r="D752" s="8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2">
      <c r="A753" s="7"/>
      <c r="B753" s="7"/>
      <c r="C753" s="7"/>
      <c r="D753" s="8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2">
      <c r="A754" s="7"/>
      <c r="B754" s="7"/>
      <c r="C754" s="7"/>
      <c r="D754" s="8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2">
      <c r="A755" s="7"/>
      <c r="B755" s="7"/>
      <c r="C755" s="7"/>
      <c r="D755" s="8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2">
      <c r="A756" s="7"/>
      <c r="B756" s="7"/>
      <c r="C756" s="7"/>
      <c r="D756" s="8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2">
      <c r="A757" s="7"/>
      <c r="B757" s="7"/>
      <c r="C757" s="7"/>
      <c r="D757" s="8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2">
      <c r="A758" s="7"/>
      <c r="B758" s="7"/>
      <c r="C758" s="7"/>
      <c r="D758" s="8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2">
      <c r="A759" s="7"/>
      <c r="B759" s="7"/>
      <c r="C759" s="7"/>
      <c r="D759" s="8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2">
      <c r="A760" s="7"/>
      <c r="B760" s="7"/>
      <c r="C760" s="7"/>
      <c r="D760" s="8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2">
      <c r="A761" s="7"/>
      <c r="B761" s="7"/>
      <c r="C761" s="7"/>
      <c r="D761" s="8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2">
      <c r="A762" s="7"/>
      <c r="B762" s="7"/>
      <c r="C762" s="7"/>
      <c r="D762" s="8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2">
      <c r="A763" s="7"/>
      <c r="B763" s="7"/>
      <c r="C763" s="7"/>
      <c r="D763" s="8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2">
      <c r="A764" s="7"/>
      <c r="B764" s="7"/>
      <c r="C764" s="7"/>
      <c r="D764" s="8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2">
      <c r="A765" s="7"/>
      <c r="B765" s="7"/>
      <c r="C765" s="7"/>
      <c r="D765" s="8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2">
      <c r="A766" s="7"/>
      <c r="B766" s="7"/>
      <c r="C766" s="7"/>
      <c r="D766" s="8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2">
      <c r="A767" s="7"/>
      <c r="B767" s="7"/>
      <c r="C767" s="7"/>
      <c r="D767" s="8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2">
      <c r="A768" s="7"/>
      <c r="B768" s="7"/>
      <c r="C768" s="7"/>
      <c r="D768" s="8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2">
      <c r="A769" s="7"/>
      <c r="B769" s="7"/>
      <c r="C769" s="7"/>
      <c r="D769" s="8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2">
      <c r="A770" s="7"/>
      <c r="B770" s="7"/>
      <c r="C770" s="7"/>
      <c r="D770" s="8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2">
      <c r="A771" s="7"/>
      <c r="B771" s="7"/>
      <c r="C771" s="7"/>
      <c r="D771" s="8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2">
      <c r="A772" s="7"/>
      <c r="B772" s="7"/>
      <c r="C772" s="7"/>
      <c r="D772" s="8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2">
      <c r="A773" s="7"/>
      <c r="B773" s="7"/>
      <c r="C773" s="7"/>
      <c r="D773" s="8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2">
      <c r="A774" s="7"/>
      <c r="B774" s="7"/>
      <c r="C774" s="7"/>
      <c r="D774" s="8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2">
      <c r="A775" s="7"/>
      <c r="B775" s="7"/>
      <c r="C775" s="7"/>
      <c r="D775" s="8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2">
      <c r="A776" s="7"/>
      <c r="B776" s="7"/>
      <c r="C776" s="7"/>
      <c r="D776" s="8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2">
      <c r="A777" s="7"/>
      <c r="B777" s="7"/>
      <c r="C777" s="7"/>
      <c r="D777" s="8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2">
      <c r="A778" s="7"/>
      <c r="B778" s="7"/>
      <c r="C778" s="7"/>
      <c r="D778" s="8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2">
      <c r="A779" s="7"/>
      <c r="B779" s="7"/>
      <c r="C779" s="7"/>
      <c r="D779" s="8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2">
      <c r="A780" s="7"/>
      <c r="B780" s="7"/>
      <c r="C780" s="7"/>
      <c r="D780" s="8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2">
      <c r="A781" s="7"/>
      <c r="B781" s="7"/>
      <c r="C781" s="7"/>
      <c r="D781" s="8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2">
      <c r="A782" s="7"/>
      <c r="B782" s="7"/>
      <c r="C782" s="7"/>
      <c r="D782" s="8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2">
      <c r="A783" s="7"/>
      <c r="B783" s="7"/>
      <c r="C783" s="7"/>
      <c r="D783" s="8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2">
      <c r="A784" s="7"/>
      <c r="B784" s="7"/>
      <c r="C784" s="7"/>
      <c r="D784" s="8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2">
      <c r="A785" s="7"/>
      <c r="B785" s="7"/>
      <c r="C785" s="7"/>
      <c r="D785" s="8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2">
      <c r="A786" s="7"/>
      <c r="B786" s="7"/>
      <c r="C786" s="7"/>
      <c r="D786" s="8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2">
      <c r="A787" s="7"/>
      <c r="B787" s="7"/>
      <c r="C787" s="7"/>
      <c r="D787" s="8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2">
      <c r="A788" s="7"/>
      <c r="B788" s="7"/>
      <c r="C788" s="7"/>
      <c r="D788" s="8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2">
      <c r="A789" s="7"/>
      <c r="B789" s="7"/>
      <c r="C789" s="7"/>
      <c r="D789" s="8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2">
      <c r="A790" s="7"/>
      <c r="B790" s="7"/>
      <c r="C790" s="7"/>
      <c r="D790" s="8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2">
      <c r="A791" s="7"/>
      <c r="B791" s="7"/>
      <c r="C791" s="7"/>
      <c r="D791" s="8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2">
      <c r="A792" s="7"/>
      <c r="B792" s="7"/>
      <c r="C792" s="7"/>
      <c r="D792" s="8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2">
      <c r="A793" s="7"/>
      <c r="B793" s="7"/>
      <c r="C793" s="7"/>
      <c r="D793" s="8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2">
      <c r="A794" s="7"/>
      <c r="B794" s="7"/>
      <c r="C794" s="7"/>
      <c r="D794" s="8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2">
      <c r="A795" s="7"/>
      <c r="B795" s="7"/>
      <c r="C795" s="7"/>
      <c r="D795" s="8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2">
      <c r="A796" s="7"/>
      <c r="B796" s="7"/>
      <c r="C796" s="7"/>
      <c r="D796" s="8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2">
      <c r="A797" s="7"/>
      <c r="B797" s="7"/>
      <c r="C797" s="7"/>
      <c r="D797" s="8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2">
      <c r="A798" s="7"/>
      <c r="B798" s="7"/>
      <c r="C798" s="7"/>
      <c r="D798" s="8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2">
      <c r="A799" s="7"/>
      <c r="B799" s="7"/>
      <c r="C799" s="7"/>
      <c r="D799" s="8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2">
      <c r="A800" s="7"/>
      <c r="B800" s="7"/>
      <c r="C800" s="7"/>
      <c r="D800" s="8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2">
      <c r="A801" s="7"/>
      <c r="B801" s="7"/>
      <c r="C801" s="7"/>
      <c r="D801" s="8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2">
      <c r="A802" s="7"/>
      <c r="B802" s="7"/>
      <c r="C802" s="7"/>
      <c r="D802" s="8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2">
      <c r="A803" s="7"/>
      <c r="B803" s="7"/>
      <c r="C803" s="7"/>
      <c r="D803" s="8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2">
      <c r="A804" s="7"/>
      <c r="B804" s="7"/>
      <c r="C804" s="7"/>
      <c r="D804" s="8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2">
      <c r="A805" s="7"/>
      <c r="B805" s="7"/>
      <c r="C805" s="7"/>
      <c r="D805" s="8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2">
      <c r="A806" s="7"/>
      <c r="B806" s="7"/>
      <c r="C806" s="7"/>
      <c r="D806" s="8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2">
      <c r="A807" s="7"/>
      <c r="B807" s="7"/>
      <c r="C807" s="7"/>
      <c r="D807" s="8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2">
      <c r="A808" s="7"/>
      <c r="B808" s="7"/>
      <c r="C808" s="7"/>
      <c r="D808" s="8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2">
      <c r="A809" s="7"/>
      <c r="B809" s="7"/>
      <c r="C809" s="7"/>
      <c r="D809" s="8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2">
      <c r="A810" s="7"/>
      <c r="B810" s="7"/>
      <c r="C810" s="7"/>
      <c r="D810" s="8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2">
      <c r="A811" s="7"/>
      <c r="B811" s="7"/>
      <c r="C811" s="7"/>
      <c r="D811" s="8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2">
      <c r="A812" s="7"/>
      <c r="B812" s="7"/>
      <c r="C812" s="7"/>
      <c r="D812" s="8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2">
      <c r="A813" s="7"/>
      <c r="B813" s="7"/>
      <c r="C813" s="7"/>
      <c r="D813" s="8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2">
      <c r="A814" s="7"/>
      <c r="B814" s="7"/>
      <c r="C814" s="7"/>
      <c r="D814" s="8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2">
      <c r="A815" s="7"/>
      <c r="B815" s="7"/>
      <c r="C815" s="7"/>
      <c r="D815" s="8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2">
      <c r="A816" s="7"/>
      <c r="B816" s="7"/>
      <c r="C816" s="7"/>
      <c r="D816" s="8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2">
      <c r="A817" s="7"/>
      <c r="B817" s="7"/>
      <c r="C817" s="7"/>
      <c r="D817" s="8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2">
      <c r="A818" s="7"/>
      <c r="B818" s="7"/>
      <c r="C818" s="7"/>
      <c r="D818" s="8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2">
      <c r="A819" s="7"/>
      <c r="B819" s="7"/>
      <c r="C819" s="7"/>
      <c r="D819" s="8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2">
      <c r="A820" s="7"/>
      <c r="B820" s="7"/>
      <c r="C820" s="7"/>
      <c r="D820" s="8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2">
      <c r="A821" s="7"/>
      <c r="B821" s="7"/>
      <c r="C821" s="7"/>
      <c r="D821" s="8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2">
      <c r="A822" s="7"/>
      <c r="B822" s="7"/>
      <c r="C822" s="7"/>
      <c r="D822" s="8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2">
      <c r="A823" s="7"/>
      <c r="B823" s="7"/>
      <c r="C823" s="7"/>
      <c r="D823" s="8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2">
      <c r="A824" s="7"/>
      <c r="B824" s="7"/>
      <c r="C824" s="7"/>
      <c r="D824" s="8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2">
      <c r="A825" s="7"/>
      <c r="B825" s="7"/>
      <c r="C825" s="7"/>
      <c r="D825" s="8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2">
      <c r="A826" s="7"/>
      <c r="B826" s="7"/>
      <c r="C826" s="7"/>
      <c r="D826" s="8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2">
      <c r="A827" s="7"/>
      <c r="B827" s="7"/>
      <c r="C827" s="7"/>
      <c r="D827" s="8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2">
      <c r="A828" s="7"/>
      <c r="B828" s="7"/>
      <c r="C828" s="7"/>
      <c r="D828" s="8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2">
      <c r="A829" s="7"/>
      <c r="B829" s="7"/>
      <c r="C829" s="7"/>
      <c r="D829" s="8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2">
      <c r="A830" s="7"/>
      <c r="B830" s="7"/>
      <c r="C830" s="7"/>
      <c r="D830" s="8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2">
      <c r="A831" s="7"/>
      <c r="B831" s="7"/>
      <c r="C831" s="7"/>
      <c r="D831" s="8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2">
      <c r="A832" s="7"/>
      <c r="B832" s="7"/>
      <c r="C832" s="7"/>
      <c r="D832" s="8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2">
      <c r="A833" s="7"/>
      <c r="B833" s="7"/>
      <c r="C833" s="7"/>
      <c r="D833" s="8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2">
      <c r="A834" s="7"/>
      <c r="B834" s="7"/>
      <c r="C834" s="7"/>
      <c r="D834" s="8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2">
      <c r="A835" s="7"/>
      <c r="B835" s="7"/>
      <c r="C835" s="7"/>
      <c r="D835" s="8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2">
      <c r="A836" s="7"/>
      <c r="B836" s="7"/>
      <c r="C836" s="7"/>
      <c r="D836" s="8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2">
      <c r="A837" s="7"/>
      <c r="B837" s="7"/>
      <c r="C837" s="7"/>
      <c r="D837" s="8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2">
      <c r="A838" s="7"/>
      <c r="B838" s="7"/>
      <c r="C838" s="7"/>
      <c r="D838" s="8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2">
      <c r="A839" s="7"/>
      <c r="B839" s="7"/>
      <c r="C839" s="7"/>
      <c r="D839" s="8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2">
      <c r="A840" s="7"/>
      <c r="B840" s="7"/>
      <c r="C840" s="7"/>
      <c r="D840" s="8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2">
      <c r="A841" s="7"/>
      <c r="B841" s="7"/>
      <c r="C841" s="7"/>
      <c r="D841" s="8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2">
      <c r="A842" s="7"/>
      <c r="B842" s="7"/>
      <c r="C842" s="7"/>
      <c r="D842" s="8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2">
      <c r="A843" s="7"/>
      <c r="B843" s="7"/>
      <c r="C843" s="7"/>
      <c r="D843" s="8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2">
      <c r="A844" s="7"/>
      <c r="B844" s="7"/>
      <c r="C844" s="7"/>
      <c r="D844" s="8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2">
      <c r="A845" s="7"/>
      <c r="B845" s="7"/>
      <c r="C845" s="7"/>
      <c r="D845" s="8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2">
      <c r="A846" s="7"/>
      <c r="B846" s="7"/>
      <c r="C846" s="7"/>
      <c r="D846" s="8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2">
      <c r="A847" s="7"/>
      <c r="B847" s="7"/>
      <c r="C847" s="7"/>
      <c r="D847" s="8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2">
      <c r="A848" s="7"/>
      <c r="B848" s="7"/>
      <c r="C848" s="7"/>
      <c r="D848" s="8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2">
      <c r="A849" s="7"/>
      <c r="B849" s="7"/>
      <c r="C849" s="7"/>
      <c r="D849" s="8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2">
      <c r="A850" s="7"/>
      <c r="B850" s="7"/>
      <c r="C850" s="7"/>
      <c r="D850" s="8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2">
      <c r="A851" s="7"/>
      <c r="B851" s="7"/>
      <c r="C851" s="7"/>
      <c r="D851" s="8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2">
      <c r="A852" s="7"/>
      <c r="B852" s="7"/>
      <c r="C852" s="7"/>
      <c r="D852" s="8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2">
      <c r="A853" s="7"/>
      <c r="B853" s="7"/>
      <c r="C853" s="7"/>
      <c r="D853" s="8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2">
      <c r="A854" s="7"/>
      <c r="B854" s="7"/>
      <c r="C854" s="7"/>
      <c r="D854" s="8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2">
      <c r="A855" s="7"/>
      <c r="B855" s="7"/>
      <c r="C855" s="7"/>
      <c r="D855" s="8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2">
      <c r="A856" s="7"/>
      <c r="B856" s="7"/>
      <c r="C856" s="7"/>
      <c r="D856" s="8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2">
      <c r="A857" s="7"/>
      <c r="B857" s="7"/>
      <c r="C857" s="7"/>
      <c r="D857" s="8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2">
      <c r="A858" s="7"/>
      <c r="B858" s="7"/>
      <c r="C858" s="7"/>
      <c r="D858" s="8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2">
      <c r="A859" s="7"/>
      <c r="B859" s="7"/>
      <c r="C859" s="7"/>
      <c r="D859" s="8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2">
      <c r="A860" s="7"/>
      <c r="B860" s="7"/>
      <c r="C860" s="7"/>
      <c r="D860" s="8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2">
      <c r="A861" s="7"/>
      <c r="B861" s="7"/>
      <c r="C861" s="7"/>
      <c r="D861" s="8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2">
      <c r="A862" s="7"/>
      <c r="B862" s="7"/>
      <c r="C862" s="7"/>
      <c r="D862" s="8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2">
      <c r="A863" s="7"/>
      <c r="B863" s="7"/>
      <c r="C863" s="7"/>
      <c r="D863" s="8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2">
      <c r="A864" s="7"/>
      <c r="B864" s="7"/>
      <c r="C864" s="7"/>
      <c r="D864" s="8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2">
      <c r="A865" s="7"/>
      <c r="B865" s="7"/>
      <c r="C865" s="7"/>
      <c r="D865" s="8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2">
      <c r="A866" s="7"/>
      <c r="B866" s="7"/>
      <c r="C866" s="7"/>
      <c r="D866" s="8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2">
      <c r="A867" s="7"/>
      <c r="B867" s="7"/>
      <c r="C867" s="7"/>
      <c r="D867" s="8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2">
      <c r="A868" s="7"/>
      <c r="B868" s="7"/>
      <c r="C868" s="7"/>
      <c r="D868" s="8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2">
      <c r="A869" s="7"/>
      <c r="B869" s="7"/>
      <c r="C869" s="7"/>
      <c r="D869" s="8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2">
      <c r="A870" s="7"/>
      <c r="B870" s="7"/>
      <c r="C870" s="7"/>
      <c r="D870" s="8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2">
      <c r="A871" s="7"/>
      <c r="B871" s="7"/>
      <c r="C871" s="7"/>
      <c r="D871" s="8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2">
      <c r="A872" s="7"/>
      <c r="B872" s="7"/>
      <c r="C872" s="7"/>
      <c r="D872" s="8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2">
      <c r="A873" s="7"/>
      <c r="B873" s="7"/>
      <c r="C873" s="7"/>
      <c r="D873" s="8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2">
      <c r="A874" s="7"/>
      <c r="B874" s="7"/>
      <c r="C874" s="7"/>
      <c r="D874" s="8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2">
      <c r="A875" s="7"/>
      <c r="B875" s="7"/>
      <c r="C875" s="7"/>
      <c r="D875" s="8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2">
      <c r="A876" s="7"/>
      <c r="B876" s="7"/>
      <c r="C876" s="7"/>
      <c r="D876" s="8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2">
      <c r="A877" s="7"/>
      <c r="B877" s="7"/>
      <c r="C877" s="7"/>
      <c r="D877" s="8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2">
      <c r="A878" s="7"/>
      <c r="B878" s="7"/>
      <c r="C878" s="7"/>
      <c r="D878" s="8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2">
      <c r="A879" s="7"/>
      <c r="B879" s="7"/>
      <c r="C879" s="7"/>
      <c r="D879" s="8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2">
      <c r="A880" s="7"/>
      <c r="B880" s="7"/>
      <c r="C880" s="7"/>
      <c r="D880" s="8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2">
      <c r="A881" s="7"/>
      <c r="B881" s="7"/>
      <c r="C881" s="7"/>
      <c r="D881" s="8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2">
      <c r="A882" s="7"/>
      <c r="B882" s="7"/>
      <c r="C882" s="7"/>
      <c r="D882" s="8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2">
      <c r="A883" s="7"/>
      <c r="B883" s="7"/>
      <c r="C883" s="7"/>
      <c r="D883" s="8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2">
      <c r="A884" s="7"/>
      <c r="B884" s="7"/>
      <c r="C884" s="7"/>
      <c r="D884" s="8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2">
      <c r="A885" s="7"/>
      <c r="B885" s="7"/>
      <c r="C885" s="7"/>
      <c r="D885" s="8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2">
      <c r="A886" s="7"/>
      <c r="B886" s="7"/>
      <c r="C886" s="7"/>
      <c r="D886" s="8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2">
      <c r="A887" s="7"/>
      <c r="B887" s="7"/>
      <c r="C887" s="7"/>
      <c r="D887" s="8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2">
      <c r="A888" s="7"/>
      <c r="B888" s="7"/>
      <c r="C888" s="7"/>
      <c r="D888" s="8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2">
      <c r="A889" s="7"/>
      <c r="B889" s="7"/>
      <c r="C889" s="7"/>
      <c r="D889" s="8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2">
      <c r="A890" s="7"/>
      <c r="B890" s="7"/>
      <c r="C890" s="7"/>
      <c r="D890" s="8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2">
      <c r="A891" s="7"/>
      <c r="B891" s="7"/>
      <c r="C891" s="7"/>
      <c r="D891" s="8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2">
      <c r="A892" s="7"/>
      <c r="B892" s="7"/>
      <c r="C892" s="7"/>
      <c r="D892" s="8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2">
      <c r="A893" s="7"/>
      <c r="B893" s="7"/>
      <c r="C893" s="7"/>
      <c r="D893" s="8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2">
      <c r="A894" s="7"/>
      <c r="B894" s="7"/>
      <c r="C894" s="7"/>
      <c r="D894" s="8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2">
      <c r="A895" s="7"/>
      <c r="B895" s="7"/>
      <c r="C895" s="7"/>
      <c r="D895" s="8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2">
      <c r="A896" s="7"/>
      <c r="B896" s="7"/>
      <c r="C896" s="7"/>
      <c r="D896" s="8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2">
      <c r="A897" s="7"/>
      <c r="B897" s="7"/>
      <c r="C897" s="7"/>
      <c r="D897" s="8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2">
      <c r="A898" s="7"/>
      <c r="B898" s="7"/>
      <c r="C898" s="7"/>
      <c r="D898" s="8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2">
      <c r="A899" s="7"/>
      <c r="B899" s="7"/>
      <c r="C899" s="7"/>
      <c r="D899" s="8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2">
      <c r="A900" s="7"/>
      <c r="B900" s="7"/>
      <c r="C900" s="7"/>
      <c r="D900" s="8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2">
      <c r="A901" s="7"/>
      <c r="B901" s="7"/>
      <c r="C901" s="7"/>
      <c r="D901" s="8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2">
      <c r="A902" s="7"/>
      <c r="B902" s="7"/>
      <c r="C902" s="7"/>
      <c r="D902" s="8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2">
      <c r="A903" s="7"/>
      <c r="B903" s="7"/>
      <c r="C903" s="7"/>
      <c r="D903" s="8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2">
      <c r="A904" s="7"/>
      <c r="B904" s="7"/>
      <c r="C904" s="7"/>
      <c r="D904" s="8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2">
      <c r="A905" s="7"/>
      <c r="B905" s="7"/>
      <c r="C905" s="7"/>
      <c r="D905" s="8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2">
      <c r="A906" s="7"/>
      <c r="B906" s="7"/>
      <c r="C906" s="7"/>
      <c r="D906" s="8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2">
      <c r="A907" s="7"/>
      <c r="B907" s="7"/>
      <c r="C907" s="7"/>
      <c r="D907" s="8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2">
      <c r="A908" s="7"/>
      <c r="B908" s="7"/>
      <c r="C908" s="7"/>
      <c r="D908" s="8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2">
      <c r="A909" s="7"/>
      <c r="B909" s="7"/>
      <c r="C909" s="7"/>
      <c r="D909" s="8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2">
      <c r="A910" s="7"/>
      <c r="B910" s="7"/>
      <c r="C910" s="7"/>
      <c r="D910" s="8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2">
      <c r="A911" s="7"/>
      <c r="B911" s="7"/>
      <c r="C911" s="7"/>
      <c r="D911" s="8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2">
      <c r="A912" s="7"/>
      <c r="B912" s="7"/>
      <c r="C912" s="7"/>
      <c r="D912" s="8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2">
      <c r="A913" s="7"/>
      <c r="B913" s="7"/>
      <c r="C913" s="7"/>
      <c r="D913" s="8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2">
      <c r="A914" s="7"/>
      <c r="B914" s="7"/>
      <c r="C914" s="7"/>
      <c r="D914" s="8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2">
      <c r="A915" s="7"/>
      <c r="B915" s="7"/>
      <c r="C915" s="7"/>
      <c r="D915" s="8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2">
      <c r="A916" s="7"/>
      <c r="B916" s="7"/>
      <c r="C916" s="7"/>
      <c r="D916" s="8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2">
      <c r="A917" s="7"/>
      <c r="B917" s="7"/>
      <c r="C917" s="7"/>
      <c r="D917" s="8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2">
      <c r="A918" s="7"/>
      <c r="B918" s="7"/>
      <c r="C918" s="7"/>
      <c r="D918" s="8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2">
      <c r="A919" s="7"/>
      <c r="B919" s="7"/>
      <c r="C919" s="7"/>
      <c r="D919" s="8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2">
      <c r="A920" s="7"/>
      <c r="B920" s="7"/>
      <c r="C920" s="7"/>
      <c r="D920" s="8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2">
      <c r="A921" s="7"/>
      <c r="B921" s="7"/>
      <c r="C921" s="7"/>
      <c r="D921" s="8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2">
      <c r="A922" s="7"/>
      <c r="B922" s="7"/>
      <c r="C922" s="7"/>
      <c r="D922" s="8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2">
      <c r="A923" s="7"/>
      <c r="B923" s="7"/>
      <c r="C923" s="7"/>
      <c r="D923" s="8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2">
      <c r="A924" s="7"/>
      <c r="B924" s="7"/>
      <c r="C924" s="7"/>
      <c r="D924" s="8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2">
      <c r="A925" s="7"/>
      <c r="B925" s="7"/>
      <c r="C925" s="7"/>
      <c r="D925" s="8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2">
      <c r="A926" s="7"/>
      <c r="B926" s="7"/>
      <c r="C926" s="7"/>
      <c r="D926" s="8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2">
      <c r="A927" s="7"/>
      <c r="B927" s="7"/>
      <c r="C927" s="7"/>
      <c r="D927" s="8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2">
      <c r="A928" s="7"/>
      <c r="B928" s="7"/>
      <c r="C928" s="7"/>
      <c r="D928" s="8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2">
      <c r="A929" s="7"/>
      <c r="B929" s="7"/>
      <c r="C929" s="7"/>
      <c r="D929" s="8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2">
      <c r="A930" s="7"/>
      <c r="B930" s="7"/>
      <c r="C930" s="7"/>
      <c r="D930" s="8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2">
      <c r="A931" s="7"/>
      <c r="B931" s="7"/>
      <c r="C931" s="7"/>
      <c r="D931" s="8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2">
      <c r="A932" s="7"/>
      <c r="B932" s="7"/>
      <c r="C932" s="7"/>
      <c r="D932" s="8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2">
      <c r="A933" s="7"/>
      <c r="B933" s="7"/>
      <c r="C933" s="7"/>
      <c r="D933" s="8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2">
      <c r="A934" s="7"/>
      <c r="B934" s="7"/>
      <c r="C934" s="7"/>
      <c r="D934" s="8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2">
      <c r="A935" s="7"/>
      <c r="B935" s="7"/>
      <c r="C935" s="7"/>
      <c r="D935" s="8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2">
      <c r="A936" s="7"/>
      <c r="B936" s="7"/>
      <c r="C936" s="7"/>
      <c r="D936" s="8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2">
      <c r="A937" s="7"/>
      <c r="B937" s="7"/>
      <c r="C937" s="7"/>
      <c r="D937" s="8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2">
      <c r="A938" s="7"/>
      <c r="B938" s="7"/>
      <c r="C938" s="7"/>
      <c r="D938" s="8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2">
      <c r="A939" s="7"/>
      <c r="B939" s="7"/>
      <c r="C939" s="7"/>
      <c r="D939" s="8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2">
      <c r="A940" s="7"/>
      <c r="B940" s="7"/>
      <c r="C940" s="7"/>
      <c r="D940" s="8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2">
      <c r="A941" s="7"/>
      <c r="B941" s="7"/>
      <c r="C941" s="7"/>
      <c r="D941" s="8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2">
      <c r="A942" s="7"/>
      <c r="B942" s="7"/>
      <c r="C942" s="7"/>
      <c r="D942" s="8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2">
      <c r="A943" s="7"/>
      <c r="B943" s="7"/>
      <c r="C943" s="7"/>
      <c r="D943" s="8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2">
      <c r="A944" s="7"/>
      <c r="B944" s="7"/>
      <c r="C944" s="7"/>
      <c r="D944" s="8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2">
      <c r="A945" s="7"/>
      <c r="B945" s="7"/>
      <c r="C945" s="7"/>
      <c r="D945" s="8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2">
      <c r="A946" s="7"/>
      <c r="B946" s="7"/>
      <c r="C946" s="7"/>
      <c r="D946" s="8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2">
      <c r="A947" s="7"/>
      <c r="B947" s="7"/>
      <c r="C947" s="7"/>
      <c r="D947" s="8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2">
      <c r="A948" s="7"/>
      <c r="B948" s="7"/>
      <c r="C948" s="7"/>
      <c r="D948" s="8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2">
      <c r="A949" s="7"/>
      <c r="B949" s="7"/>
      <c r="C949" s="7"/>
      <c r="D949" s="8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2">
      <c r="A950" s="7"/>
      <c r="B950" s="7"/>
      <c r="C950" s="7"/>
      <c r="D950" s="8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2">
      <c r="A951" s="7"/>
      <c r="B951" s="7"/>
      <c r="C951" s="7"/>
      <c r="D951" s="8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2">
      <c r="A952" s="7"/>
      <c r="B952" s="7"/>
      <c r="C952" s="7"/>
      <c r="D952" s="8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2">
      <c r="A953" s="7"/>
      <c r="B953" s="7"/>
      <c r="C953" s="7"/>
      <c r="D953" s="8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2">
      <c r="A954" s="7"/>
      <c r="B954" s="7"/>
      <c r="C954" s="7"/>
      <c r="D954" s="8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2">
      <c r="A955" s="7"/>
      <c r="B955" s="7"/>
      <c r="C955" s="7"/>
      <c r="D955" s="8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2">
      <c r="A956" s="7"/>
      <c r="B956" s="7"/>
      <c r="C956" s="7"/>
      <c r="D956" s="8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2">
      <c r="A957" s="7"/>
      <c r="B957" s="7"/>
      <c r="C957" s="7"/>
      <c r="D957" s="8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2">
      <c r="A958" s="7"/>
      <c r="B958" s="7"/>
      <c r="C958" s="7"/>
      <c r="D958" s="8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2">
      <c r="A959" s="7"/>
      <c r="B959" s="7"/>
      <c r="C959" s="7"/>
      <c r="D959" s="8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2">
      <c r="A960" s="7"/>
      <c r="B960" s="7"/>
      <c r="C960" s="7"/>
      <c r="D960" s="8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2">
      <c r="A961" s="7"/>
      <c r="B961" s="7"/>
      <c r="C961" s="7"/>
      <c r="D961" s="8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2">
      <c r="A962" s="7"/>
      <c r="B962" s="7"/>
      <c r="C962" s="7"/>
      <c r="D962" s="8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2">
      <c r="A963" s="7"/>
      <c r="B963" s="7"/>
      <c r="C963" s="7"/>
      <c r="D963" s="8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2">
      <c r="A964" s="7"/>
      <c r="B964" s="7"/>
      <c r="C964" s="7"/>
      <c r="D964" s="8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2">
      <c r="A965" s="7"/>
      <c r="B965" s="7"/>
      <c r="C965" s="7"/>
      <c r="D965" s="8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2">
      <c r="A966" s="7"/>
      <c r="B966" s="7"/>
      <c r="C966" s="7"/>
      <c r="D966" s="8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2">
      <c r="A967" s="7"/>
      <c r="B967" s="7"/>
      <c r="C967" s="7"/>
      <c r="D967" s="8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2">
      <c r="A968" s="7"/>
      <c r="B968" s="7"/>
      <c r="C968" s="7"/>
      <c r="D968" s="8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2">
      <c r="A969" s="7"/>
      <c r="B969" s="7"/>
      <c r="C969" s="7"/>
      <c r="D969" s="8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2">
      <c r="A970" s="7"/>
      <c r="B970" s="7"/>
      <c r="C970" s="7"/>
      <c r="D970" s="8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2">
      <c r="A971" s="7"/>
      <c r="B971" s="7"/>
      <c r="C971" s="7"/>
      <c r="D971" s="8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2">
      <c r="A972" s="7"/>
      <c r="B972" s="7"/>
      <c r="C972" s="7"/>
      <c r="D972" s="8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2">
      <c r="A973" s="7"/>
      <c r="B973" s="7"/>
      <c r="C973" s="7"/>
      <c r="D973" s="8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2">
      <c r="A974" s="7"/>
      <c r="B974" s="7"/>
      <c r="C974" s="7"/>
      <c r="D974" s="8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2">
      <c r="A975" s="7"/>
      <c r="B975" s="7"/>
      <c r="C975" s="7"/>
      <c r="D975" s="8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2">
      <c r="A976" s="7"/>
      <c r="B976" s="7"/>
      <c r="C976" s="7"/>
      <c r="D976" s="8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2">
      <c r="A977" s="7"/>
      <c r="B977" s="7"/>
      <c r="C977" s="7"/>
      <c r="D977" s="8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2">
      <c r="A978" s="7"/>
      <c r="B978" s="7"/>
      <c r="C978" s="7"/>
      <c r="D978" s="8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2">
      <c r="A979" s="7"/>
      <c r="B979" s="7"/>
      <c r="C979" s="7"/>
      <c r="D979" s="8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2">
      <c r="A980" s="7"/>
      <c r="B980" s="7"/>
      <c r="C980" s="7"/>
      <c r="D980" s="8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2">
      <c r="A981" s="7"/>
      <c r="B981" s="7"/>
      <c r="C981" s="7"/>
      <c r="D981" s="8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2">
      <c r="A982" s="7"/>
      <c r="B982" s="7"/>
      <c r="C982" s="7"/>
      <c r="D982" s="8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2">
      <c r="A983" s="7"/>
      <c r="B983" s="7"/>
      <c r="C983" s="7"/>
      <c r="D983" s="8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2">
      <c r="A984" s="7"/>
      <c r="B984" s="7"/>
      <c r="C984" s="7"/>
      <c r="D984" s="8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2">
      <c r="A985" s="7"/>
      <c r="B985" s="7"/>
      <c r="C985" s="7"/>
      <c r="D985" s="8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2">
      <c r="A986" s="7"/>
      <c r="B986" s="7"/>
      <c r="C986" s="7"/>
      <c r="D986" s="8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2">
      <c r="A987" s="7"/>
      <c r="B987" s="7"/>
      <c r="C987" s="7"/>
      <c r="D987" s="8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2">
      <c r="A988" s="7"/>
      <c r="B988" s="7"/>
      <c r="C988" s="7"/>
      <c r="D988" s="8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2">
      <c r="A989" s="7"/>
      <c r="B989" s="7"/>
      <c r="C989" s="7"/>
      <c r="D989" s="8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2">
      <c r="A990" s="7"/>
      <c r="B990" s="7"/>
      <c r="C990" s="7"/>
      <c r="D990" s="8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2">
      <c r="A991" s="7"/>
      <c r="B991" s="7"/>
      <c r="C991" s="7"/>
      <c r="D991" s="8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2">
      <c r="A992" s="7"/>
      <c r="B992" s="7"/>
      <c r="C992" s="7"/>
      <c r="D992" s="8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2">
      <c r="A993" s="7"/>
      <c r="B993" s="7"/>
      <c r="C993" s="7"/>
      <c r="D993" s="8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2">
      <c r="A994" s="7"/>
      <c r="B994" s="7"/>
      <c r="C994" s="7"/>
      <c r="D994" s="8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2">
      <c r="A995" s="7"/>
      <c r="B995" s="7"/>
      <c r="C995" s="7"/>
      <c r="D995" s="8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2">
      <c r="A996" s="7"/>
      <c r="B996" s="7"/>
      <c r="C996" s="7"/>
      <c r="D996" s="8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2">
      <c r="A997" s="7"/>
      <c r="B997" s="7"/>
      <c r="C997" s="7"/>
      <c r="D997" s="8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2">
      <c r="A998" s="7"/>
      <c r="B998" s="7"/>
      <c r="C998" s="7"/>
      <c r="D998" s="8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2">
      <c r="A999" s="7"/>
      <c r="B999" s="7"/>
      <c r="C999" s="7"/>
      <c r="D999" s="8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3.2">
      <c r="A1000" s="7"/>
      <c r="B1000" s="7"/>
      <c r="C1000" s="7"/>
      <c r="D1000" s="8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29.6640625" customWidth="1"/>
    <col min="2" max="2" width="21.77734375" customWidth="1"/>
    <col min="3" max="3" width="32.21875" customWidth="1"/>
    <col min="4" max="4" width="21.6640625" style="85" customWidth="1"/>
    <col min="5" max="5" width="31.33203125" customWidth="1"/>
  </cols>
  <sheetData>
    <row r="1" spans="1:26" ht="19.2">
      <c r="A1" s="53" t="s">
        <v>0</v>
      </c>
      <c r="B1" s="54" t="s">
        <v>1</v>
      </c>
      <c r="C1" s="54" t="s">
        <v>2</v>
      </c>
      <c r="D1" s="100" t="s">
        <v>9</v>
      </c>
      <c r="E1" s="54" t="s">
        <v>10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3.8">
      <c r="A2" s="24" t="s">
        <v>895</v>
      </c>
      <c r="B2" s="23" t="s">
        <v>896</v>
      </c>
      <c r="C2" s="23" t="s">
        <v>897</v>
      </c>
      <c r="D2" s="106" t="s">
        <v>898</v>
      </c>
      <c r="E2" s="23" t="s">
        <v>899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8">
      <c r="A3" s="58" t="s">
        <v>900</v>
      </c>
      <c r="B3" s="58" t="s">
        <v>901</v>
      </c>
      <c r="C3" s="58" t="s">
        <v>902</v>
      </c>
      <c r="D3" s="93" t="s">
        <v>903</v>
      </c>
      <c r="E3" s="58" t="s">
        <v>904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8">
      <c r="A4" s="58" t="s">
        <v>905</v>
      </c>
      <c r="B4" s="58" t="s">
        <v>906</v>
      </c>
      <c r="C4" s="58" t="s">
        <v>907</v>
      </c>
      <c r="D4" s="88">
        <f>8802818916063</f>
        <v>8802818916063</v>
      </c>
      <c r="E4" s="58" t="s">
        <v>908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8">
      <c r="A5" s="58" t="s">
        <v>909</v>
      </c>
      <c r="B5" s="58" t="s">
        <v>910</v>
      </c>
      <c r="C5" s="59" t="s">
        <v>911</v>
      </c>
      <c r="D5" s="88">
        <f>8802571652619</f>
        <v>8802571652619</v>
      </c>
      <c r="E5" s="6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8">
      <c r="A6" s="58" t="s">
        <v>912</v>
      </c>
      <c r="B6" s="58" t="s">
        <v>913</v>
      </c>
      <c r="C6" s="58" t="s">
        <v>914</v>
      </c>
      <c r="D6" s="93">
        <v>9610222222</v>
      </c>
      <c r="E6" s="59" t="s">
        <v>915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8">
      <c r="A7" s="58" t="s">
        <v>916</v>
      </c>
      <c r="B7" s="59" t="s">
        <v>917</v>
      </c>
      <c r="C7" s="58" t="s">
        <v>918</v>
      </c>
      <c r="D7" s="93" t="s">
        <v>919</v>
      </c>
      <c r="E7" s="58" t="s">
        <v>920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3.8">
      <c r="A8" s="58" t="s">
        <v>921</v>
      </c>
      <c r="B8" s="58" t="s">
        <v>922</v>
      </c>
      <c r="C8" s="58" t="s">
        <v>923</v>
      </c>
      <c r="D8" s="88">
        <f>8802913209394</f>
        <v>8802913209394</v>
      </c>
      <c r="E8" s="58" t="s">
        <v>924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8">
      <c r="A9" s="58" t="s">
        <v>925</v>
      </c>
      <c r="B9" s="58" t="s">
        <v>926</v>
      </c>
      <c r="C9" s="59" t="s">
        <v>923</v>
      </c>
      <c r="D9" s="88">
        <v>1917231083</v>
      </c>
      <c r="E9" s="58" t="s">
        <v>927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8">
      <c r="A10" s="58" t="s">
        <v>928</v>
      </c>
      <c r="B10" s="58" t="s">
        <v>929</v>
      </c>
      <c r="C10" s="59" t="s">
        <v>911</v>
      </c>
      <c r="D10" s="93">
        <v>880255011714</v>
      </c>
      <c r="E10" s="58" t="s">
        <v>930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7.6">
      <c r="A11" s="58" t="s">
        <v>931</v>
      </c>
      <c r="B11" s="59" t="s">
        <v>932</v>
      </c>
      <c r="C11" s="58" t="s">
        <v>933</v>
      </c>
      <c r="D11" s="87"/>
      <c r="E11" s="58" t="s">
        <v>934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8">
      <c r="A12" s="58" t="s">
        <v>935</v>
      </c>
      <c r="B12" s="58" t="s">
        <v>936</v>
      </c>
      <c r="C12" s="59" t="s">
        <v>937</v>
      </c>
      <c r="D12" s="93">
        <f>88009612120000</f>
        <v>88009612120000</v>
      </c>
      <c r="E12" s="58" t="s">
        <v>938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6.5" customHeight="1">
      <c r="A13" s="58" t="s">
        <v>939</v>
      </c>
      <c r="B13" s="59" t="s">
        <v>940</v>
      </c>
      <c r="C13" s="58" t="s">
        <v>941</v>
      </c>
      <c r="D13" s="93" t="s">
        <v>942</v>
      </c>
      <c r="E13" s="61" t="s">
        <v>943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8">
      <c r="A14" s="58" t="s">
        <v>944</v>
      </c>
      <c r="B14" s="58" t="s">
        <v>945</v>
      </c>
      <c r="C14" s="58" t="s">
        <v>946</v>
      </c>
      <c r="D14" s="93"/>
      <c r="E14" s="58" t="s">
        <v>947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8">
      <c r="A15" s="58" t="s">
        <v>948</v>
      </c>
      <c r="B15" s="58" t="s">
        <v>949</v>
      </c>
      <c r="C15" s="59" t="s">
        <v>923</v>
      </c>
      <c r="D15" s="88">
        <f>880184741615859</f>
        <v>880184741615859</v>
      </c>
      <c r="E15" s="58" t="s">
        <v>950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8">
      <c r="A16" s="61" t="s">
        <v>951</v>
      </c>
      <c r="B16" s="61" t="s">
        <v>952</v>
      </c>
      <c r="C16" s="61" t="s">
        <v>953</v>
      </c>
      <c r="D16" s="91">
        <v>8801841591211</v>
      </c>
      <c r="E16" s="61" t="s">
        <v>954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2">
      <c r="A17" s="7"/>
      <c r="B17" s="7"/>
      <c r="C17" s="7"/>
      <c r="D17" s="8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2">
      <c r="A18" s="7"/>
      <c r="B18" s="7"/>
      <c r="C18" s="7"/>
      <c r="D18" s="8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2">
      <c r="A19" s="7"/>
      <c r="B19" s="7"/>
      <c r="C19" s="7"/>
      <c r="D19" s="8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2">
      <c r="A20" s="7"/>
      <c r="B20" s="7"/>
      <c r="C20" s="7"/>
      <c r="D20" s="8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2">
      <c r="A21" s="7"/>
      <c r="B21" s="7"/>
      <c r="C21" s="7"/>
      <c r="D21" s="8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2">
      <c r="A22" s="7"/>
      <c r="B22" s="7"/>
      <c r="C22" s="7"/>
      <c r="D22" s="8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2">
      <c r="A23" s="7"/>
      <c r="B23" s="7"/>
      <c r="C23" s="7"/>
      <c r="D23" s="8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2">
      <c r="A24" s="7"/>
      <c r="B24" s="7"/>
      <c r="C24" s="7"/>
      <c r="D24" s="8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2">
      <c r="A25" s="7"/>
      <c r="B25" s="7"/>
      <c r="C25" s="7"/>
      <c r="D25" s="8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2">
      <c r="A26" s="7"/>
      <c r="B26" s="7"/>
      <c r="C26" s="7"/>
      <c r="D26" s="8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2">
      <c r="A27" s="7"/>
      <c r="B27" s="7"/>
      <c r="C27" s="7"/>
      <c r="D27" s="8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2">
      <c r="A28" s="7"/>
      <c r="B28" s="7"/>
      <c r="C28" s="7"/>
      <c r="D28" s="8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2">
      <c r="A29" s="7"/>
      <c r="B29" s="7"/>
      <c r="C29" s="7"/>
      <c r="D29" s="8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2">
      <c r="A30" s="7"/>
      <c r="B30" s="7"/>
      <c r="C30" s="7"/>
      <c r="D30" s="8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2">
      <c r="A31" s="7"/>
      <c r="B31" s="7"/>
      <c r="C31" s="7"/>
      <c r="D31" s="8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2">
      <c r="A32" s="7"/>
      <c r="B32" s="7"/>
      <c r="C32" s="7"/>
      <c r="D32" s="8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2">
      <c r="A33" s="7"/>
      <c r="B33" s="7"/>
      <c r="C33" s="7"/>
      <c r="D33" s="8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2">
      <c r="A34" s="7"/>
      <c r="B34" s="7"/>
      <c r="C34" s="7"/>
      <c r="D34" s="8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2">
      <c r="A35" s="7"/>
      <c r="B35" s="7"/>
      <c r="C35" s="7"/>
      <c r="D35" s="8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2">
      <c r="A36" s="7"/>
      <c r="B36" s="7"/>
      <c r="C36" s="7"/>
      <c r="D36" s="8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2">
      <c r="A37" s="7"/>
      <c r="B37" s="7"/>
      <c r="C37" s="7"/>
      <c r="D37" s="8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2">
      <c r="A38" s="7"/>
      <c r="B38" s="7"/>
      <c r="C38" s="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2">
      <c r="A39" s="7"/>
      <c r="B39" s="7"/>
      <c r="C39" s="7"/>
      <c r="D39" s="8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2">
      <c r="A40" s="7"/>
      <c r="B40" s="7"/>
      <c r="C40" s="7"/>
      <c r="D40" s="8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2">
      <c r="A41" s="7"/>
      <c r="B41" s="7"/>
      <c r="C41" s="7"/>
      <c r="D41" s="8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2">
      <c r="A42" s="7"/>
      <c r="B42" s="7"/>
      <c r="C42" s="7"/>
      <c r="D42" s="8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2">
      <c r="A43" s="7"/>
      <c r="B43" s="7"/>
      <c r="C43" s="7"/>
      <c r="D43" s="8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2">
      <c r="A44" s="7"/>
      <c r="B44" s="7"/>
      <c r="C44" s="7"/>
      <c r="D44" s="8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2">
      <c r="A45" s="7"/>
      <c r="B45" s="7"/>
      <c r="C45" s="7"/>
      <c r="D45" s="8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2">
      <c r="A46" s="7"/>
      <c r="B46" s="7"/>
      <c r="C46" s="7"/>
      <c r="D46" s="8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2">
      <c r="A47" s="7"/>
      <c r="B47" s="7"/>
      <c r="C47" s="7"/>
      <c r="D47" s="8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2">
      <c r="A48" s="7"/>
      <c r="B48" s="7"/>
      <c r="C48" s="7"/>
      <c r="D48" s="8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2">
      <c r="A49" s="7"/>
      <c r="B49" s="7"/>
      <c r="C49" s="7"/>
      <c r="D49" s="8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2">
      <c r="A50" s="7"/>
      <c r="B50" s="7"/>
      <c r="C50" s="7"/>
      <c r="D50" s="8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2">
      <c r="A51" s="7"/>
      <c r="B51" s="7"/>
      <c r="C51" s="7"/>
      <c r="D51" s="8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2">
      <c r="A52" s="7"/>
      <c r="B52" s="7"/>
      <c r="C52" s="7"/>
      <c r="D52" s="8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2">
      <c r="A53" s="7"/>
      <c r="B53" s="7"/>
      <c r="C53" s="7"/>
      <c r="D53" s="8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2">
      <c r="A54" s="7"/>
      <c r="B54" s="7"/>
      <c r="C54" s="7"/>
      <c r="D54" s="8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>
      <c r="A55" s="7"/>
      <c r="B55" s="7"/>
      <c r="C55" s="7"/>
      <c r="D55" s="8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>
      <c r="A56" s="7"/>
      <c r="B56" s="7"/>
      <c r="C56" s="7"/>
      <c r="D56" s="8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>
      <c r="A57" s="7"/>
      <c r="B57" s="7"/>
      <c r="C57" s="7"/>
      <c r="D57" s="8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>
      <c r="A58" s="7"/>
      <c r="B58" s="7"/>
      <c r="C58" s="7"/>
      <c r="D58" s="8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>
      <c r="A59" s="7"/>
      <c r="B59" s="7"/>
      <c r="C59" s="7"/>
      <c r="D59" s="8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>
      <c r="A60" s="7"/>
      <c r="B60" s="7"/>
      <c r="C60" s="7"/>
      <c r="D60" s="8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>
      <c r="A61" s="7"/>
      <c r="B61" s="7"/>
      <c r="C61" s="7"/>
      <c r="D61" s="8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2">
      <c r="A62" s="7"/>
      <c r="B62" s="7"/>
      <c r="C62" s="7"/>
      <c r="D62" s="8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2">
      <c r="A63" s="7"/>
      <c r="B63" s="7"/>
      <c r="C63" s="7"/>
      <c r="D63" s="8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2">
      <c r="A64" s="7"/>
      <c r="B64" s="7"/>
      <c r="C64" s="7"/>
      <c r="D64" s="8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2">
      <c r="A65" s="7"/>
      <c r="B65" s="7"/>
      <c r="C65" s="7"/>
      <c r="D65" s="8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>
      <c r="A66" s="7"/>
      <c r="B66" s="7"/>
      <c r="C66" s="7"/>
      <c r="D66" s="8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>
      <c r="A67" s="7"/>
      <c r="B67" s="7"/>
      <c r="C67" s="7"/>
      <c r="D67" s="8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2">
      <c r="A68" s="7"/>
      <c r="B68" s="7"/>
      <c r="C68" s="7"/>
      <c r="D68" s="8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2">
      <c r="A69" s="7"/>
      <c r="B69" s="7"/>
      <c r="C69" s="7"/>
      <c r="D69" s="8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2">
      <c r="A70" s="7"/>
      <c r="B70" s="7"/>
      <c r="C70" s="7"/>
      <c r="D70" s="8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>
      <c r="A71" s="7"/>
      <c r="B71" s="7"/>
      <c r="C71" s="7"/>
      <c r="D71" s="8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>
      <c r="A72" s="7"/>
      <c r="B72" s="7"/>
      <c r="C72" s="7"/>
      <c r="D72" s="8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>
      <c r="A73" s="7"/>
      <c r="B73" s="7"/>
      <c r="C73" s="7"/>
      <c r="D73" s="8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>
      <c r="A74" s="7"/>
      <c r="B74" s="7"/>
      <c r="C74" s="7"/>
      <c r="D74" s="8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>
      <c r="A75" s="7"/>
      <c r="B75" s="7"/>
      <c r="C75" s="7"/>
      <c r="D75" s="8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>
      <c r="A76" s="7"/>
      <c r="B76" s="7"/>
      <c r="C76" s="7"/>
      <c r="D76" s="8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>
      <c r="A77" s="7"/>
      <c r="B77" s="7"/>
      <c r="C77" s="7"/>
      <c r="D77" s="8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2">
      <c r="A78" s="7"/>
      <c r="B78" s="7"/>
      <c r="C78" s="7"/>
      <c r="D78" s="8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2">
      <c r="A79" s="7"/>
      <c r="B79" s="7"/>
      <c r="C79" s="7"/>
      <c r="D79" s="8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2">
      <c r="A80" s="7"/>
      <c r="B80" s="7"/>
      <c r="C80" s="7"/>
      <c r="D80" s="8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>
      <c r="A81" s="7"/>
      <c r="B81" s="7"/>
      <c r="C81" s="7"/>
      <c r="D81" s="8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>
      <c r="A82" s="7"/>
      <c r="B82" s="7"/>
      <c r="C82" s="7"/>
      <c r="D82" s="8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>
      <c r="A83" s="7"/>
      <c r="B83" s="7"/>
      <c r="C83" s="7"/>
      <c r="D83" s="8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>
      <c r="A84" s="7"/>
      <c r="B84" s="7"/>
      <c r="C84" s="7"/>
      <c r="D84" s="8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>
      <c r="A85" s="7"/>
      <c r="B85" s="7"/>
      <c r="C85" s="7"/>
      <c r="D85" s="8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>
      <c r="A86" s="7"/>
      <c r="B86" s="7"/>
      <c r="C86" s="7"/>
      <c r="D86" s="8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>
      <c r="A87" s="7"/>
      <c r="B87" s="7"/>
      <c r="C87" s="7"/>
      <c r="D87" s="8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>
      <c r="A88" s="7"/>
      <c r="B88" s="7"/>
      <c r="C88" s="7"/>
      <c r="D88" s="8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>
      <c r="A89" s="7"/>
      <c r="B89" s="7"/>
      <c r="C89" s="7"/>
      <c r="D89" s="8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>
      <c r="A90" s="7"/>
      <c r="B90" s="7"/>
      <c r="C90" s="7"/>
      <c r="D90" s="8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>
      <c r="A91" s="7"/>
      <c r="B91" s="7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>
      <c r="A92" s="7"/>
      <c r="B92" s="7"/>
      <c r="C92" s="7"/>
      <c r="D92" s="8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>
      <c r="A93" s="7"/>
      <c r="B93" s="7"/>
      <c r="C93" s="7"/>
      <c r="D93" s="8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>
      <c r="A94" s="7"/>
      <c r="B94" s="7"/>
      <c r="C94" s="7"/>
      <c r="D94" s="8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>
      <c r="A95" s="7"/>
      <c r="B95" s="7"/>
      <c r="C95" s="7"/>
      <c r="D95" s="8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>
      <c r="A96" s="7"/>
      <c r="B96" s="7"/>
      <c r="C96" s="7"/>
      <c r="D96" s="8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2">
      <c r="A97" s="7"/>
      <c r="B97" s="7"/>
      <c r="C97" s="7"/>
      <c r="D97" s="8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2">
      <c r="A98" s="7"/>
      <c r="B98" s="7"/>
      <c r="C98" s="7"/>
      <c r="D98" s="8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2">
      <c r="A99" s="7"/>
      <c r="B99" s="7"/>
      <c r="C99" s="7"/>
      <c r="D99" s="8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2">
      <c r="A100" s="7"/>
      <c r="B100" s="7"/>
      <c r="C100" s="7"/>
      <c r="D100" s="8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2">
      <c r="A101" s="7"/>
      <c r="B101" s="7"/>
      <c r="C101" s="7"/>
      <c r="D101" s="8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2">
      <c r="A102" s="7"/>
      <c r="B102" s="7"/>
      <c r="C102" s="7"/>
      <c r="D102" s="8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2">
      <c r="A103" s="7"/>
      <c r="B103" s="7"/>
      <c r="C103" s="7"/>
      <c r="D103" s="8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2">
      <c r="A104" s="7"/>
      <c r="B104" s="7"/>
      <c r="C104" s="7"/>
      <c r="D104" s="8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2">
      <c r="A105" s="7"/>
      <c r="B105" s="7"/>
      <c r="C105" s="7"/>
      <c r="D105" s="8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2">
      <c r="A106" s="7"/>
      <c r="B106" s="7"/>
      <c r="C106" s="7"/>
      <c r="D106" s="8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2">
      <c r="A107" s="7"/>
      <c r="B107" s="7"/>
      <c r="C107" s="7"/>
      <c r="D107" s="8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2">
      <c r="A108" s="7"/>
      <c r="B108" s="7"/>
      <c r="C108" s="7"/>
      <c r="D108" s="8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2">
      <c r="A109" s="7"/>
      <c r="B109" s="7"/>
      <c r="C109" s="7"/>
      <c r="D109" s="8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2">
      <c r="A110" s="7"/>
      <c r="B110" s="7"/>
      <c r="C110" s="7"/>
      <c r="D110" s="8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2">
      <c r="A111" s="7"/>
      <c r="B111" s="7"/>
      <c r="C111" s="7"/>
      <c r="D111" s="8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2">
      <c r="A112" s="7"/>
      <c r="B112" s="7"/>
      <c r="C112" s="7"/>
      <c r="D112" s="8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2">
      <c r="A113" s="7"/>
      <c r="B113" s="7"/>
      <c r="C113" s="7"/>
      <c r="D113" s="8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2">
      <c r="A114" s="7"/>
      <c r="B114" s="7"/>
      <c r="C114" s="7"/>
      <c r="D114" s="8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2">
      <c r="A115" s="7"/>
      <c r="B115" s="7"/>
      <c r="C115" s="7"/>
      <c r="D115" s="8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2">
      <c r="A116" s="7"/>
      <c r="B116" s="7"/>
      <c r="C116" s="7"/>
      <c r="D116" s="8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2">
      <c r="A117" s="7"/>
      <c r="B117" s="7"/>
      <c r="C117" s="7"/>
      <c r="D117" s="8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2">
      <c r="A118" s="7"/>
      <c r="B118" s="7"/>
      <c r="C118" s="7"/>
      <c r="D118" s="8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2">
      <c r="A119" s="7"/>
      <c r="B119" s="7"/>
      <c r="C119" s="7"/>
      <c r="D119" s="8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2">
      <c r="A120" s="7"/>
      <c r="B120" s="7"/>
      <c r="C120" s="7"/>
      <c r="D120" s="8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2">
      <c r="A121" s="7"/>
      <c r="B121" s="7"/>
      <c r="C121" s="7"/>
      <c r="D121" s="8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2">
      <c r="A122" s="7"/>
      <c r="B122" s="7"/>
      <c r="C122" s="7"/>
      <c r="D122" s="8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2">
      <c r="A123" s="7"/>
      <c r="B123" s="7"/>
      <c r="C123" s="7"/>
      <c r="D123" s="8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>
      <c r="A124" s="7"/>
      <c r="B124" s="7"/>
      <c r="C124" s="7"/>
      <c r="D124" s="8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2">
      <c r="A125" s="7"/>
      <c r="B125" s="7"/>
      <c r="C125" s="7"/>
      <c r="D125" s="8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2">
      <c r="A126" s="7"/>
      <c r="B126" s="7"/>
      <c r="C126" s="7"/>
      <c r="D126" s="8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2">
      <c r="A127" s="7"/>
      <c r="B127" s="7"/>
      <c r="C127" s="7"/>
      <c r="D127" s="8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2">
      <c r="A128" s="7"/>
      <c r="B128" s="7"/>
      <c r="C128" s="7"/>
      <c r="D128" s="8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2">
      <c r="A129" s="7"/>
      <c r="B129" s="7"/>
      <c r="C129" s="7"/>
      <c r="D129" s="8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2">
      <c r="A130" s="7"/>
      <c r="B130" s="7"/>
      <c r="C130" s="7"/>
      <c r="D130" s="8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2">
      <c r="A131" s="7"/>
      <c r="B131" s="7"/>
      <c r="C131" s="7"/>
      <c r="D131" s="8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2">
      <c r="A132" s="7"/>
      <c r="B132" s="7"/>
      <c r="C132" s="7"/>
      <c r="D132" s="8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2">
      <c r="A133" s="7"/>
      <c r="B133" s="7"/>
      <c r="C133" s="7"/>
      <c r="D133" s="8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2">
      <c r="A134" s="7"/>
      <c r="B134" s="7"/>
      <c r="C134" s="7"/>
      <c r="D134" s="8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2">
      <c r="A135" s="7"/>
      <c r="B135" s="7"/>
      <c r="C135" s="7"/>
      <c r="D135" s="8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2">
      <c r="A136" s="7"/>
      <c r="B136" s="7"/>
      <c r="C136" s="7"/>
      <c r="D136" s="8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2">
      <c r="A137" s="7"/>
      <c r="B137" s="7"/>
      <c r="C137" s="7"/>
      <c r="D137" s="8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2">
      <c r="A138" s="7"/>
      <c r="B138" s="7"/>
      <c r="C138" s="7"/>
      <c r="D138" s="8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2">
      <c r="A139" s="7"/>
      <c r="B139" s="7"/>
      <c r="C139" s="7"/>
      <c r="D139" s="8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2">
      <c r="A140" s="7"/>
      <c r="B140" s="7"/>
      <c r="C140" s="7"/>
      <c r="D140" s="8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2">
      <c r="A141" s="7"/>
      <c r="B141" s="7"/>
      <c r="C141" s="7"/>
      <c r="D141" s="8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2">
      <c r="A142" s="7"/>
      <c r="B142" s="7"/>
      <c r="C142" s="7"/>
      <c r="D142" s="8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2">
      <c r="A143" s="7"/>
      <c r="B143" s="7"/>
      <c r="C143" s="7"/>
      <c r="D143" s="8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2">
      <c r="A144" s="7"/>
      <c r="B144" s="7"/>
      <c r="C144" s="7"/>
      <c r="D144" s="8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2">
      <c r="A145" s="7"/>
      <c r="B145" s="7"/>
      <c r="C145" s="7"/>
      <c r="D145" s="8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2">
      <c r="A146" s="7"/>
      <c r="B146" s="7"/>
      <c r="C146" s="7"/>
      <c r="D146" s="8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2">
      <c r="A147" s="7"/>
      <c r="B147" s="7"/>
      <c r="C147" s="7"/>
      <c r="D147" s="8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2">
      <c r="A148" s="7"/>
      <c r="B148" s="7"/>
      <c r="C148" s="7"/>
      <c r="D148" s="8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2">
      <c r="A149" s="7"/>
      <c r="B149" s="7"/>
      <c r="C149" s="7"/>
      <c r="D149" s="8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2">
      <c r="A150" s="7"/>
      <c r="B150" s="7"/>
      <c r="C150" s="7"/>
      <c r="D150" s="8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2">
      <c r="A151" s="7"/>
      <c r="B151" s="7"/>
      <c r="C151" s="7"/>
      <c r="D151" s="8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2">
      <c r="A152" s="7"/>
      <c r="B152" s="7"/>
      <c r="C152" s="7"/>
      <c r="D152" s="8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2">
      <c r="A153" s="7"/>
      <c r="B153" s="7"/>
      <c r="C153" s="7"/>
      <c r="D153" s="8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2">
      <c r="A154" s="7"/>
      <c r="B154" s="7"/>
      <c r="C154" s="7"/>
      <c r="D154" s="8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2">
      <c r="A155" s="7"/>
      <c r="B155" s="7"/>
      <c r="C155" s="7"/>
      <c r="D155" s="8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2">
      <c r="A156" s="7"/>
      <c r="B156" s="7"/>
      <c r="C156" s="7"/>
      <c r="D156" s="8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2">
      <c r="A157" s="7"/>
      <c r="B157" s="7"/>
      <c r="C157" s="7"/>
      <c r="D157" s="8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2">
      <c r="A158" s="7"/>
      <c r="B158" s="7"/>
      <c r="C158" s="7"/>
      <c r="D158" s="8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2">
      <c r="A159" s="7"/>
      <c r="B159" s="7"/>
      <c r="C159" s="7"/>
      <c r="D159" s="8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2">
      <c r="A160" s="7"/>
      <c r="B160" s="7"/>
      <c r="C160" s="7"/>
      <c r="D160" s="8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2">
      <c r="A161" s="7"/>
      <c r="B161" s="7"/>
      <c r="C161" s="7"/>
      <c r="D161" s="8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2">
      <c r="A162" s="7"/>
      <c r="B162" s="7"/>
      <c r="C162" s="7"/>
      <c r="D162" s="8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2">
      <c r="A163" s="7"/>
      <c r="B163" s="7"/>
      <c r="C163" s="7"/>
      <c r="D163" s="8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2">
      <c r="A164" s="7"/>
      <c r="B164" s="7"/>
      <c r="C164" s="7"/>
      <c r="D164" s="8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2">
      <c r="A165" s="7"/>
      <c r="B165" s="7"/>
      <c r="C165" s="7"/>
      <c r="D165" s="8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2">
      <c r="A166" s="7"/>
      <c r="B166" s="7"/>
      <c r="C166" s="7"/>
      <c r="D166" s="8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2">
      <c r="A167" s="7"/>
      <c r="B167" s="7"/>
      <c r="C167" s="7"/>
      <c r="D167" s="8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2">
      <c r="A168" s="7"/>
      <c r="B168" s="7"/>
      <c r="C168" s="7"/>
      <c r="D168" s="8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2">
      <c r="A169" s="7"/>
      <c r="B169" s="7"/>
      <c r="C169" s="7"/>
      <c r="D169" s="8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2">
      <c r="A170" s="7"/>
      <c r="B170" s="7"/>
      <c r="C170" s="7"/>
      <c r="D170" s="8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2">
      <c r="A171" s="7"/>
      <c r="B171" s="7"/>
      <c r="C171" s="7"/>
      <c r="D171" s="8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2">
      <c r="A172" s="7"/>
      <c r="B172" s="7"/>
      <c r="C172" s="7"/>
      <c r="D172" s="8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2">
      <c r="A173" s="7"/>
      <c r="B173" s="7"/>
      <c r="C173" s="7"/>
      <c r="D173" s="8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2">
      <c r="A174" s="7"/>
      <c r="B174" s="7"/>
      <c r="C174" s="7"/>
      <c r="D174" s="8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2">
      <c r="A175" s="7"/>
      <c r="B175" s="7"/>
      <c r="C175" s="7"/>
      <c r="D175" s="8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2">
      <c r="A176" s="7"/>
      <c r="B176" s="7"/>
      <c r="C176" s="7"/>
      <c r="D176" s="8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2">
      <c r="A177" s="7"/>
      <c r="B177" s="7"/>
      <c r="C177" s="7"/>
      <c r="D177" s="8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2">
      <c r="A178" s="7"/>
      <c r="B178" s="7"/>
      <c r="C178" s="7"/>
      <c r="D178" s="8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2">
      <c r="A179" s="7"/>
      <c r="B179" s="7"/>
      <c r="C179" s="7"/>
      <c r="D179" s="8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2">
      <c r="A180" s="7"/>
      <c r="B180" s="7"/>
      <c r="C180" s="7"/>
      <c r="D180" s="8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2">
      <c r="A181" s="7"/>
      <c r="B181" s="7"/>
      <c r="C181" s="7"/>
      <c r="D181" s="8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2">
      <c r="A182" s="7"/>
      <c r="B182" s="7"/>
      <c r="C182" s="7"/>
      <c r="D182" s="8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2">
      <c r="A183" s="7"/>
      <c r="B183" s="7"/>
      <c r="C183" s="7"/>
      <c r="D183" s="8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2">
      <c r="A184" s="7"/>
      <c r="B184" s="7"/>
      <c r="C184" s="7"/>
      <c r="D184" s="8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2">
      <c r="A185" s="7"/>
      <c r="B185" s="7"/>
      <c r="C185" s="7"/>
      <c r="D185" s="8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2">
      <c r="A186" s="7"/>
      <c r="B186" s="7"/>
      <c r="C186" s="7"/>
      <c r="D186" s="8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2">
      <c r="A187" s="7"/>
      <c r="B187" s="7"/>
      <c r="C187" s="7"/>
      <c r="D187" s="8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2">
      <c r="A188" s="7"/>
      <c r="B188" s="7"/>
      <c r="C188" s="7"/>
      <c r="D188" s="8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2">
      <c r="A189" s="7"/>
      <c r="B189" s="7"/>
      <c r="C189" s="7"/>
      <c r="D189" s="8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2">
      <c r="A190" s="7"/>
      <c r="B190" s="7"/>
      <c r="C190" s="7"/>
      <c r="D190" s="8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2">
      <c r="A191" s="7"/>
      <c r="B191" s="7"/>
      <c r="C191" s="7"/>
      <c r="D191" s="8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2">
      <c r="A192" s="7"/>
      <c r="B192" s="7"/>
      <c r="C192" s="7"/>
      <c r="D192" s="8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2">
      <c r="A193" s="7"/>
      <c r="B193" s="7"/>
      <c r="C193" s="7"/>
      <c r="D193" s="8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2">
      <c r="A194" s="7"/>
      <c r="B194" s="7"/>
      <c r="C194" s="7"/>
      <c r="D194" s="8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2">
      <c r="A195" s="7"/>
      <c r="B195" s="7"/>
      <c r="C195" s="7"/>
      <c r="D195" s="8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2">
      <c r="A196" s="7"/>
      <c r="B196" s="7"/>
      <c r="C196" s="7"/>
      <c r="D196" s="8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2">
      <c r="A197" s="7"/>
      <c r="B197" s="7"/>
      <c r="C197" s="7"/>
      <c r="D197" s="8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2">
      <c r="A198" s="7"/>
      <c r="B198" s="7"/>
      <c r="C198" s="7"/>
      <c r="D198" s="8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2">
      <c r="A199" s="7"/>
      <c r="B199" s="7"/>
      <c r="C199" s="7"/>
      <c r="D199" s="8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2">
      <c r="A200" s="7"/>
      <c r="B200" s="7"/>
      <c r="C200" s="7"/>
      <c r="D200" s="8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2">
      <c r="A201" s="7"/>
      <c r="B201" s="7"/>
      <c r="C201" s="7"/>
      <c r="D201" s="8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2">
      <c r="A202" s="7"/>
      <c r="B202" s="7"/>
      <c r="C202" s="7"/>
      <c r="D202" s="8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2">
      <c r="A203" s="7"/>
      <c r="B203" s="7"/>
      <c r="C203" s="7"/>
      <c r="D203" s="8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2">
      <c r="A204" s="7"/>
      <c r="B204" s="7"/>
      <c r="C204" s="7"/>
      <c r="D204" s="8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2">
      <c r="A205" s="7"/>
      <c r="B205" s="7"/>
      <c r="C205" s="7"/>
      <c r="D205" s="8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2">
      <c r="A206" s="7"/>
      <c r="B206" s="7"/>
      <c r="C206" s="7"/>
      <c r="D206" s="8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2">
      <c r="A207" s="7"/>
      <c r="B207" s="7"/>
      <c r="C207" s="7"/>
      <c r="D207" s="8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2">
      <c r="A208" s="7"/>
      <c r="B208" s="7"/>
      <c r="C208" s="7"/>
      <c r="D208" s="8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2">
      <c r="A209" s="7"/>
      <c r="B209" s="7"/>
      <c r="C209" s="7"/>
      <c r="D209" s="8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2">
      <c r="A210" s="7"/>
      <c r="B210" s="7"/>
      <c r="C210" s="7"/>
      <c r="D210" s="8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2">
      <c r="A211" s="7"/>
      <c r="B211" s="7"/>
      <c r="C211" s="7"/>
      <c r="D211" s="8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2">
      <c r="A212" s="7"/>
      <c r="B212" s="7"/>
      <c r="C212" s="7"/>
      <c r="D212" s="8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2">
      <c r="A213" s="7"/>
      <c r="B213" s="7"/>
      <c r="C213" s="7"/>
      <c r="D213" s="8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2">
      <c r="A214" s="7"/>
      <c r="B214" s="7"/>
      <c r="C214" s="7"/>
      <c r="D214" s="8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2">
      <c r="A215" s="7"/>
      <c r="B215" s="7"/>
      <c r="C215" s="7"/>
      <c r="D215" s="8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2">
      <c r="A216" s="7"/>
      <c r="B216" s="7"/>
      <c r="C216" s="7"/>
      <c r="D216" s="8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2">
      <c r="A217" s="7"/>
      <c r="B217" s="7"/>
      <c r="C217" s="7"/>
      <c r="D217" s="8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2">
      <c r="A218" s="7"/>
      <c r="B218" s="7"/>
      <c r="C218" s="7"/>
      <c r="D218" s="8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2">
      <c r="A219" s="7"/>
      <c r="B219" s="7"/>
      <c r="C219" s="7"/>
      <c r="D219" s="8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2">
      <c r="A220" s="7"/>
      <c r="B220" s="7"/>
      <c r="C220" s="7"/>
      <c r="D220" s="8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2">
      <c r="A221" s="7"/>
      <c r="B221" s="7"/>
      <c r="C221" s="7"/>
      <c r="D221" s="8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2">
      <c r="A222" s="7"/>
      <c r="B222" s="7"/>
      <c r="C222" s="7"/>
      <c r="D222" s="8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2">
      <c r="A223" s="7"/>
      <c r="B223" s="7"/>
      <c r="C223" s="7"/>
      <c r="D223" s="8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2">
      <c r="A224" s="7"/>
      <c r="B224" s="7"/>
      <c r="C224" s="7"/>
      <c r="D224" s="8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2">
      <c r="A225" s="7"/>
      <c r="B225" s="7"/>
      <c r="C225" s="7"/>
      <c r="D225" s="8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2">
      <c r="A226" s="7"/>
      <c r="B226" s="7"/>
      <c r="C226" s="7"/>
      <c r="D226" s="8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2">
      <c r="A227" s="7"/>
      <c r="B227" s="7"/>
      <c r="C227" s="7"/>
      <c r="D227" s="8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2">
      <c r="A228" s="7"/>
      <c r="B228" s="7"/>
      <c r="C228" s="7"/>
      <c r="D228" s="8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2">
      <c r="A229" s="7"/>
      <c r="B229" s="7"/>
      <c r="C229" s="7"/>
      <c r="D229" s="8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2">
      <c r="A230" s="7"/>
      <c r="B230" s="7"/>
      <c r="C230" s="7"/>
      <c r="D230" s="8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2">
      <c r="A231" s="7"/>
      <c r="B231" s="7"/>
      <c r="C231" s="7"/>
      <c r="D231" s="8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2">
      <c r="A232" s="7"/>
      <c r="B232" s="7"/>
      <c r="C232" s="7"/>
      <c r="D232" s="8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2">
      <c r="A233" s="7"/>
      <c r="B233" s="7"/>
      <c r="C233" s="7"/>
      <c r="D233" s="8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2">
      <c r="A234" s="7"/>
      <c r="B234" s="7"/>
      <c r="C234" s="7"/>
      <c r="D234" s="8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2">
      <c r="A235" s="7"/>
      <c r="B235" s="7"/>
      <c r="C235" s="7"/>
      <c r="D235" s="8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2">
      <c r="A236" s="7"/>
      <c r="B236" s="7"/>
      <c r="C236" s="7"/>
      <c r="D236" s="8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2">
      <c r="A237" s="7"/>
      <c r="B237" s="7"/>
      <c r="C237" s="7"/>
      <c r="D237" s="8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2">
      <c r="A238" s="7"/>
      <c r="B238" s="7"/>
      <c r="C238" s="7"/>
      <c r="D238" s="8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2">
      <c r="A239" s="7"/>
      <c r="B239" s="7"/>
      <c r="C239" s="7"/>
      <c r="D239" s="8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2">
      <c r="A240" s="7"/>
      <c r="B240" s="7"/>
      <c r="C240" s="7"/>
      <c r="D240" s="8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2">
      <c r="A241" s="7"/>
      <c r="B241" s="7"/>
      <c r="C241" s="7"/>
      <c r="D241" s="8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2">
      <c r="A242" s="7"/>
      <c r="B242" s="7"/>
      <c r="C242" s="7"/>
      <c r="D242" s="8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2">
      <c r="A243" s="7"/>
      <c r="B243" s="7"/>
      <c r="C243" s="7"/>
      <c r="D243" s="8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2">
      <c r="A244" s="7"/>
      <c r="B244" s="7"/>
      <c r="C244" s="7"/>
      <c r="D244" s="8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2">
      <c r="A245" s="7"/>
      <c r="B245" s="7"/>
      <c r="C245" s="7"/>
      <c r="D245" s="8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2">
      <c r="A246" s="7"/>
      <c r="B246" s="7"/>
      <c r="C246" s="7"/>
      <c r="D246" s="8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2">
      <c r="A247" s="7"/>
      <c r="B247" s="7"/>
      <c r="C247" s="7"/>
      <c r="D247" s="8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2">
      <c r="A248" s="7"/>
      <c r="B248" s="7"/>
      <c r="C248" s="7"/>
      <c r="D248" s="8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2">
      <c r="A249" s="7"/>
      <c r="B249" s="7"/>
      <c r="C249" s="7"/>
      <c r="D249" s="8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2">
      <c r="A250" s="7"/>
      <c r="B250" s="7"/>
      <c r="C250" s="7"/>
      <c r="D250" s="8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2">
      <c r="A251" s="7"/>
      <c r="B251" s="7"/>
      <c r="C251" s="7"/>
      <c r="D251" s="8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2">
      <c r="A252" s="7"/>
      <c r="B252" s="7"/>
      <c r="C252" s="7"/>
      <c r="D252" s="8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2">
      <c r="A253" s="7"/>
      <c r="B253" s="7"/>
      <c r="C253" s="7"/>
      <c r="D253" s="8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2">
      <c r="A254" s="7"/>
      <c r="B254" s="7"/>
      <c r="C254" s="7"/>
      <c r="D254" s="8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2">
      <c r="A255" s="7"/>
      <c r="B255" s="7"/>
      <c r="C255" s="7"/>
      <c r="D255" s="8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2">
      <c r="A256" s="7"/>
      <c r="B256" s="7"/>
      <c r="C256" s="7"/>
      <c r="D256" s="8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2">
      <c r="A257" s="7"/>
      <c r="B257" s="7"/>
      <c r="C257" s="7"/>
      <c r="D257" s="8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2">
      <c r="A258" s="7"/>
      <c r="B258" s="7"/>
      <c r="C258" s="7"/>
      <c r="D258" s="8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2">
      <c r="A259" s="7"/>
      <c r="B259" s="7"/>
      <c r="C259" s="7"/>
      <c r="D259" s="8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2">
      <c r="A260" s="7"/>
      <c r="B260" s="7"/>
      <c r="C260" s="7"/>
      <c r="D260" s="8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2">
      <c r="A261" s="7"/>
      <c r="B261" s="7"/>
      <c r="C261" s="7"/>
      <c r="D261" s="8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2">
      <c r="A262" s="7"/>
      <c r="B262" s="7"/>
      <c r="C262" s="7"/>
      <c r="D262" s="8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2">
      <c r="A263" s="7"/>
      <c r="B263" s="7"/>
      <c r="C263" s="7"/>
      <c r="D263" s="8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2">
      <c r="A264" s="7"/>
      <c r="B264" s="7"/>
      <c r="C264" s="7"/>
      <c r="D264" s="8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2">
      <c r="A265" s="7"/>
      <c r="B265" s="7"/>
      <c r="C265" s="7"/>
      <c r="D265" s="8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2">
      <c r="A266" s="7"/>
      <c r="B266" s="7"/>
      <c r="C266" s="7"/>
      <c r="D266" s="8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2">
      <c r="A267" s="7"/>
      <c r="B267" s="7"/>
      <c r="C267" s="7"/>
      <c r="D267" s="8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2">
      <c r="A268" s="7"/>
      <c r="B268" s="7"/>
      <c r="C268" s="7"/>
      <c r="D268" s="8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2">
      <c r="A269" s="7"/>
      <c r="B269" s="7"/>
      <c r="C269" s="7"/>
      <c r="D269" s="8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2">
      <c r="A270" s="7"/>
      <c r="B270" s="7"/>
      <c r="C270" s="7"/>
      <c r="D270" s="8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2">
      <c r="A271" s="7"/>
      <c r="B271" s="7"/>
      <c r="C271" s="7"/>
      <c r="D271" s="8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2">
      <c r="A272" s="7"/>
      <c r="B272" s="7"/>
      <c r="C272" s="7"/>
      <c r="D272" s="8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2">
      <c r="A273" s="7"/>
      <c r="B273" s="7"/>
      <c r="C273" s="7"/>
      <c r="D273" s="8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2">
      <c r="A274" s="7"/>
      <c r="B274" s="7"/>
      <c r="C274" s="7"/>
      <c r="D274" s="8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2">
      <c r="A275" s="7"/>
      <c r="B275" s="7"/>
      <c r="C275" s="7"/>
      <c r="D275" s="8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2">
      <c r="A276" s="7"/>
      <c r="B276" s="7"/>
      <c r="C276" s="7"/>
      <c r="D276" s="8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2">
      <c r="A277" s="7"/>
      <c r="B277" s="7"/>
      <c r="C277" s="7"/>
      <c r="D277" s="8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2">
      <c r="A278" s="7"/>
      <c r="B278" s="7"/>
      <c r="C278" s="7"/>
      <c r="D278" s="8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2">
      <c r="A279" s="7"/>
      <c r="B279" s="7"/>
      <c r="C279" s="7"/>
      <c r="D279" s="8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2">
      <c r="A280" s="7"/>
      <c r="B280" s="7"/>
      <c r="C280" s="7"/>
      <c r="D280" s="8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2">
      <c r="A281" s="7"/>
      <c r="B281" s="7"/>
      <c r="C281" s="7"/>
      <c r="D281" s="8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2">
      <c r="A282" s="7"/>
      <c r="B282" s="7"/>
      <c r="C282" s="7"/>
      <c r="D282" s="8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2">
      <c r="A283" s="7"/>
      <c r="B283" s="7"/>
      <c r="C283" s="7"/>
      <c r="D283" s="8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2">
      <c r="A284" s="7"/>
      <c r="B284" s="7"/>
      <c r="C284" s="7"/>
      <c r="D284" s="8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2">
      <c r="A285" s="7"/>
      <c r="B285" s="7"/>
      <c r="C285" s="7"/>
      <c r="D285" s="8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2">
      <c r="A286" s="7"/>
      <c r="B286" s="7"/>
      <c r="C286" s="7"/>
      <c r="D286" s="8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2">
      <c r="A287" s="7"/>
      <c r="B287" s="7"/>
      <c r="C287" s="7"/>
      <c r="D287" s="8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2">
      <c r="A288" s="7"/>
      <c r="B288" s="7"/>
      <c r="C288" s="7"/>
      <c r="D288" s="8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2">
      <c r="A289" s="7"/>
      <c r="B289" s="7"/>
      <c r="C289" s="7"/>
      <c r="D289" s="8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2">
      <c r="A290" s="7"/>
      <c r="B290" s="7"/>
      <c r="C290" s="7"/>
      <c r="D290" s="8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2">
      <c r="A291" s="7"/>
      <c r="B291" s="7"/>
      <c r="C291" s="7"/>
      <c r="D291" s="8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2">
      <c r="A292" s="7"/>
      <c r="B292" s="7"/>
      <c r="C292" s="7"/>
      <c r="D292" s="8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2">
      <c r="A293" s="7"/>
      <c r="B293" s="7"/>
      <c r="C293" s="7"/>
      <c r="D293" s="8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2">
      <c r="A294" s="7"/>
      <c r="B294" s="7"/>
      <c r="C294" s="7"/>
      <c r="D294" s="8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2">
      <c r="A295" s="7"/>
      <c r="B295" s="7"/>
      <c r="C295" s="7"/>
      <c r="D295" s="8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2">
      <c r="A296" s="7"/>
      <c r="B296" s="7"/>
      <c r="C296" s="7"/>
      <c r="D296" s="8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2">
      <c r="A297" s="7"/>
      <c r="B297" s="7"/>
      <c r="C297" s="7"/>
      <c r="D297" s="8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2">
      <c r="A298" s="7"/>
      <c r="B298" s="7"/>
      <c r="C298" s="7"/>
      <c r="D298" s="8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2">
      <c r="A299" s="7"/>
      <c r="B299" s="7"/>
      <c r="C299" s="7"/>
      <c r="D299" s="8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2">
      <c r="A300" s="7"/>
      <c r="B300" s="7"/>
      <c r="C300" s="7"/>
      <c r="D300" s="8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2">
      <c r="A301" s="7"/>
      <c r="B301" s="7"/>
      <c r="C301" s="7"/>
      <c r="D301" s="8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2">
      <c r="A302" s="7"/>
      <c r="B302" s="7"/>
      <c r="C302" s="7"/>
      <c r="D302" s="8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2">
      <c r="A303" s="7"/>
      <c r="B303" s="7"/>
      <c r="C303" s="7"/>
      <c r="D303" s="8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2">
      <c r="A304" s="7"/>
      <c r="B304" s="7"/>
      <c r="C304" s="7"/>
      <c r="D304" s="8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2">
      <c r="A305" s="7"/>
      <c r="B305" s="7"/>
      <c r="C305" s="7"/>
      <c r="D305" s="8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2">
      <c r="A306" s="7"/>
      <c r="B306" s="7"/>
      <c r="C306" s="7"/>
      <c r="D306" s="8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2">
      <c r="A307" s="7"/>
      <c r="B307" s="7"/>
      <c r="C307" s="7"/>
      <c r="D307" s="8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2">
      <c r="A308" s="7"/>
      <c r="B308" s="7"/>
      <c r="C308" s="7"/>
      <c r="D308" s="8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2">
      <c r="A309" s="7"/>
      <c r="B309" s="7"/>
      <c r="C309" s="7"/>
      <c r="D309" s="8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2">
      <c r="A310" s="7"/>
      <c r="B310" s="7"/>
      <c r="C310" s="7"/>
      <c r="D310" s="8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2">
      <c r="A311" s="7"/>
      <c r="B311" s="7"/>
      <c r="C311" s="7"/>
      <c r="D311" s="8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2">
      <c r="A312" s="7"/>
      <c r="B312" s="7"/>
      <c r="C312" s="7"/>
      <c r="D312" s="8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2">
      <c r="A313" s="7"/>
      <c r="B313" s="7"/>
      <c r="C313" s="7"/>
      <c r="D313" s="8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2">
      <c r="A314" s="7"/>
      <c r="B314" s="7"/>
      <c r="C314" s="7"/>
      <c r="D314" s="8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2">
      <c r="A315" s="7"/>
      <c r="B315" s="7"/>
      <c r="C315" s="7"/>
      <c r="D315" s="8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2">
      <c r="A316" s="7"/>
      <c r="B316" s="7"/>
      <c r="C316" s="7"/>
      <c r="D316" s="8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2">
      <c r="A317" s="7"/>
      <c r="B317" s="7"/>
      <c r="C317" s="7"/>
      <c r="D317" s="8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2">
      <c r="A318" s="7"/>
      <c r="B318" s="7"/>
      <c r="C318" s="7"/>
      <c r="D318" s="8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2">
      <c r="A319" s="7"/>
      <c r="B319" s="7"/>
      <c r="C319" s="7"/>
      <c r="D319" s="8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2">
      <c r="A320" s="7"/>
      <c r="B320" s="7"/>
      <c r="C320" s="7"/>
      <c r="D320" s="8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2">
      <c r="A321" s="7"/>
      <c r="B321" s="7"/>
      <c r="C321" s="7"/>
      <c r="D321" s="8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2">
      <c r="A322" s="7"/>
      <c r="B322" s="7"/>
      <c r="C322" s="7"/>
      <c r="D322" s="8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2">
      <c r="A323" s="7"/>
      <c r="B323" s="7"/>
      <c r="C323" s="7"/>
      <c r="D323" s="8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2">
      <c r="A324" s="7"/>
      <c r="B324" s="7"/>
      <c r="C324" s="7"/>
      <c r="D324" s="8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2">
      <c r="A325" s="7"/>
      <c r="B325" s="7"/>
      <c r="C325" s="7"/>
      <c r="D325" s="8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2">
      <c r="A326" s="7"/>
      <c r="B326" s="7"/>
      <c r="C326" s="7"/>
      <c r="D326" s="8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2">
      <c r="A327" s="7"/>
      <c r="B327" s="7"/>
      <c r="C327" s="7"/>
      <c r="D327" s="8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2">
      <c r="A328" s="7"/>
      <c r="B328" s="7"/>
      <c r="C328" s="7"/>
      <c r="D328" s="8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2">
      <c r="A329" s="7"/>
      <c r="B329" s="7"/>
      <c r="C329" s="7"/>
      <c r="D329" s="8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2">
      <c r="A330" s="7"/>
      <c r="B330" s="7"/>
      <c r="C330" s="7"/>
      <c r="D330" s="8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2">
      <c r="A331" s="7"/>
      <c r="B331" s="7"/>
      <c r="C331" s="7"/>
      <c r="D331" s="8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2">
      <c r="A332" s="7"/>
      <c r="B332" s="7"/>
      <c r="C332" s="7"/>
      <c r="D332" s="8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2">
      <c r="A333" s="7"/>
      <c r="B333" s="7"/>
      <c r="C333" s="7"/>
      <c r="D333" s="8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2">
      <c r="A334" s="7"/>
      <c r="B334" s="7"/>
      <c r="C334" s="7"/>
      <c r="D334" s="8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2">
      <c r="A335" s="7"/>
      <c r="B335" s="7"/>
      <c r="C335" s="7"/>
      <c r="D335" s="8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2">
      <c r="A336" s="7"/>
      <c r="B336" s="7"/>
      <c r="C336" s="7"/>
      <c r="D336" s="8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2">
      <c r="A337" s="7"/>
      <c r="B337" s="7"/>
      <c r="C337" s="7"/>
      <c r="D337" s="8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2">
      <c r="A338" s="7"/>
      <c r="B338" s="7"/>
      <c r="C338" s="7"/>
      <c r="D338" s="8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2">
      <c r="A339" s="7"/>
      <c r="B339" s="7"/>
      <c r="C339" s="7"/>
      <c r="D339" s="8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2">
      <c r="A340" s="7"/>
      <c r="B340" s="7"/>
      <c r="C340" s="7"/>
      <c r="D340" s="8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2">
      <c r="A341" s="7"/>
      <c r="B341" s="7"/>
      <c r="C341" s="7"/>
      <c r="D341" s="8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2">
      <c r="A342" s="7"/>
      <c r="B342" s="7"/>
      <c r="C342" s="7"/>
      <c r="D342" s="8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2">
      <c r="A343" s="7"/>
      <c r="B343" s="7"/>
      <c r="C343" s="7"/>
      <c r="D343" s="8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2">
      <c r="A344" s="7"/>
      <c r="B344" s="7"/>
      <c r="C344" s="7"/>
      <c r="D344" s="8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2">
      <c r="A345" s="7"/>
      <c r="B345" s="7"/>
      <c r="C345" s="7"/>
      <c r="D345" s="8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2">
      <c r="A346" s="7"/>
      <c r="B346" s="7"/>
      <c r="C346" s="7"/>
      <c r="D346" s="8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2">
      <c r="A347" s="7"/>
      <c r="B347" s="7"/>
      <c r="C347" s="7"/>
      <c r="D347" s="8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2">
      <c r="A348" s="7"/>
      <c r="B348" s="7"/>
      <c r="C348" s="7"/>
      <c r="D348" s="8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2">
      <c r="A349" s="7"/>
      <c r="B349" s="7"/>
      <c r="C349" s="7"/>
      <c r="D349" s="8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2">
      <c r="A350" s="7"/>
      <c r="B350" s="7"/>
      <c r="C350" s="7"/>
      <c r="D350" s="8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2">
      <c r="A351" s="7"/>
      <c r="B351" s="7"/>
      <c r="C351" s="7"/>
      <c r="D351" s="8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2">
      <c r="A352" s="7"/>
      <c r="B352" s="7"/>
      <c r="C352" s="7"/>
      <c r="D352" s="8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2">
      <c r="A353" s="7"/>
      <c r="B353" s="7"/>
      <c r="C353" s="7"/>
      <c r="D353" s="8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2">
      <c r="A354" s="7"/>
      <c r="B354" s="7"/>
      <c r="C354" s="7"/>
      <c r="D354" s="8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2">
      <c r="A355" s="7"/>
      <c r="B355" s="7"/>
      <c r="C355" s="7"/>
      <c r="D355" s="8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2">
      <c r="A356" s="7"/>
      <c r="B356" s="7"/>
      <c r="C356" s="7"/>
      <c r="D356" s="8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2">
      <c r="A357" s="7"/>
      <c r="B357" s="7"/>
      <c r="C357" s="7"/>
      <c r="D357" s="8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2">
      <c r="A358" s="7"/>
      <c r="B358" s="7"/>
      <c r="C358" s="7"/>
      <c r="D358" s="8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2">
      <c r="A359" s="7"/>
      <c r="B359" s="7"/>
      <c r="C359" s="7"/>
      <c r="D359" s="8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2">
      <c r="A360" s="7"/>
      <c r="B360" s="7"/>
      <c r="C360" s="7"/>
      <c r="D360" s="8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2">
      <c r="A361" s="7"/>
      <c r="B361" s="7"/>
      <c r="C361" s="7"/>
      <c r="D361" s="8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2">
      <c r="A362" s="7"/>
      <c r="B362" s="7"/>
      <c r="C362" s="7"/>
      <c r="D362" s="8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2">
      <c r="A363" s="7"/>
      <c r="B363" s="7"/>
      <c r="C363" s="7"/>
      <c r="D363" s="8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2">
      <c r="A364" s="7"/>
      <c r="B364" s="7"/>
      <c r="C364" s="7"/>
      <c r="D364" s="8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2">
      <c r="A365" s="7"/>
      <c r="B365" s="7"/>
      <c r="C365" s="7"/>
      <c r="D365" s="8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2">
      <c r="A366" s="7"/>
      <c r="B366" s="7"/>
      <c r="C366" s="7"/>
      <c r="D366" s="8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2">
      <c r="A367" s="7"/>
      <c r="B367" s="7"/>
      <c r="C367" s="7"/>
      <c r="D367" s="8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2">
      <c r="A368" s="7"/>
      <c r="B368" s="7"/>
      <c r="C368" s="7"/>
      <c r="D368" s="8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2">
      <c r="A369" s="7"/>
      <c r="B369" s="7"/>
      <c r="C369" s="7"/>
      <c r="D369" s="8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2">
      <c r="A370" s="7"/>
      <c r="B370" s="7"/>
      <c r="C370" s="7"/>
      <c r="D370" s="8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2">
      <c r="A371" s="7"/>
      <c r="B371" s="7"/>
      <c r="C371" s="7"/>
      <c r="D371" s="8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2">
      <c r="A372" s="7"/>
      <c r="B372" s="7"/>
      <c r="C372" s="7"/>
      <c r="D372" s="8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2">
      <c r="A373" s="7"/>
      <c r="B373" s="7"/>
      <c r="C373" s="7"/>
      <c r="D373" s="8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2">
      <c r="A374" s="7"/>
      <c r="B374" s="7"/>
      <c r="C374" s="7"/>
      <c r="D374" s="8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2">
      <c r="A375" s="7"/>
      <c r="B375" s="7"/>
      <c r="C375" s="7"/>
      <c r="D375" s="8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2">
      <c r="A376" s="7"/>
      <c r="B376" s="7"/>
      <c r="C376" s="7"/>
      <c r="D376" s="8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2">
      <c r="A377" s="7"/>
      <c r="B377" s="7"/>
      <c r="C377" s="7"/>
      <c r="D377" s="8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2">
      <c r="A378" s="7"/>
      <c r="B378" s="7"/>
      <c r="C378" s="7"/>
      <c r="D378" s="8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2">
      <c r="A379" s="7"/>
      <c r="B379" s="7"/>
      <c r="C379" s="7"/>
      <c r="D379" s="8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2">
      <c r="A380" s="7"/>
      <c r="B380" s="7"/>
      <c r="C380" s="7"/>
      <c r="D380" s="8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2">
      <c r="A381" s="7"/>
      <c r="B381" s="7"/>
      <c r="C381" s="7"/>
      <c r="D381" s="8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2">
      <c r="A382" s="7"/>
      <c r="B382" s="7"/>
      <c r="C382" s="7"/>
      <c r="D382" s="8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2">
      <c r="A383" s="7"/>
      <c r="B383" s="7"/>
      <c r="C383" s="7"/>
      <c r="D383" s="8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2">
      <c r="A384" s="7"/>
      <c r="B384" s="7"/>
      <c r="C384" s="7"/>
      <c r="D384" s="8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2">
      <c r="A385" s="7"/>
      <c r="B385" s="7"/>
      <c r="C385" s="7"/>
      <c r="D385" s="8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2">
      <c r="A386" s="7"/>
      <c r="B386" s="7"/>
      <c r="C386" s="7"/>
      <c r="D386" s="8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2">
      <c r="A387" s="7"/>
      <c r="B387" s="7"/>
      <c r="C387" s="7"/>
      <c r="D387" s="8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2">
      <c r="A388" s="7"/>
      <c r="B388" s="7"/>
      <c r="C388" s="7"/>
      <c r="D388" s="8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2">
      <c r="A389" s="7"/>
      <c r="B389" s="7"/>
      <c r="C389" s="7"/>
      <c r="D389" s="8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2">
      <c r="A390" s="7"/>
      <c r="B390" s="7"/>
      <c r="C390" s="7"/>
      <c r="D390" s="8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2">
      <c r="A391" s="7"/>
      <c r="B391" s="7"/>
      <c r="C391" s="7"/>
      <c r="D391" s="8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2">
      <c r="A392" s="7"/>
      <c r="B392" s="7"/>
      <c r="C392" s="7"/>
      <c r="D392" s="8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2">
      <c r="A393" s="7"/>
      <c r="B393" s="7"/>
      <c r="C393" s="7"/>
      <c r="D393" s="8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2">
      <c r="A394" s="7"/>
      <c r="B394" s="7"/>
      <c r="C394" s="7"/>
      <c r="D394" s="8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2">
      <c r="A395" s="7"/>
      <c r="B395" s="7"/>
      <c r="C395" s="7"/>
      <c r="D395" s="8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2">
      <c r="A396" s="7"/>
      <c r="B396" s="7"/>
      <c r="C396" s="7"/>
      <c r="D396" s="8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2">
      <c r="A397" s="7"/>
      <c r="B397" s="7"/>
      <c r="C397" s="7"/>
      <c r="D397" s="8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2">
      <c r="A398" s="7"/>
      <c r="B398" s="7"/>
      <c r="C398" s="7"/>
      <c r="D398" s="8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2">
      <c r="A399" s="7"/>
      <c r="B399" s="7"/>
      <c r="C399" s="7"/>
      <c r="D399" s="8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2">
      <c r="A400" s="7"/>
      <c r="B400" s="7"/>
      <c r="C400" s="7"/>
      <c r="D400" s="8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2">
      <c r="A401" s="7"/>
      <c r="B401" s="7"/>
      <c r="C401" s="7"/>
      <c r="D401" s="8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2">
      <c r="A402" s="7"/>
      <c r="B402" s="7"/>
      <c r="C402" s="7"/>
      <c r="D402" s="8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2">
      <c r="A403" s="7"/>
      <c r="B403" s="7"/>
      <c r="C403" s="7"/>
      <c r="D403" s="8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2">
      <c r="A404" s="7"/>
      <c r="B404" s="7"/>
      <c r="C404" s="7"/>
      <c r="D404" s="8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2">
      <c r="A405" s="7"/>
      <c r="B405" s="7"/>
      <c r="C405" s="7"/>
      <c r="D405" s="8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2">
      <c r="A406" s="7"/>
      <c r="B406" s="7"/>
      <c r="C406" s="7"/>
      <c r="D406" s="8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2">
      <c r="A407" s="7"/>
      <c r="B407" s="7"/>
      <c r="C407" s="7"/>
      <c r="D407" s="8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2">
      <c r="A408" s="7"/>
      <c r="B408" s="7"/>
      <c r="C408" s="7"/>
      <c r="D408" s="8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2">
      <c r="A409" s="7"/>
      <c r="B409" s="7"/>
      <c r="C409" s="7"/>
      <c r="D409" s="8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2">
      <c r="A410" s="7"/>
      <c r="B410" s="7"/>
      <c r="C410" s="7"/>
      <c r="D410" s="8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2">
      <c r="A411" s="7"/>
      <c r="B411" s="7"/>
      <c r="C411" s="7"/>
      <c r="D411" s="8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2">
      <c r="A412" s="7"/>
      <c r="B412" s="7"/>
      <c r="C412" s="7"/>
      <c r="D412" s="8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2">
      <c r="A413" s="7"/>
      <c r="B413" s="7"/>
      <c r="C413" s="7"/>
      <c r="D413" s="8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2">
      <c r="A414" s="7"/>
      <c r="B414" s="7"/>
      <c r="C414" s="7"/>
      <c r="D414" s="8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2">
      <c r="A415" s="7"/>
      <c r="B415" s="7"/>
      <c r="C415" s="7"/>
      <c r="D415" s="8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2">
      <c r="A416" s="7"/>
      <c r="B416" s="7"/>
      <c r="C416" s="7"/>
      <c r="D416" s="8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2">
      <c r="A417" s="7"/>
      <c r="B417" s="7"/>
      <c r="C417" s="7"/>
      <c r="D417" s="8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2">
      <c r="A418" s="7"/>
      <c r="B418" s="7"/>
      <c r="C418" s="7"/>
      <c r="D418" s="8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2">
      <c r="A419" s="7"/>
      <c r="B419" s="7"/>
      <c r="C419" s="7"/>
      <c r="D419" s="8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2">
      <c r="A420" s="7"/>
      <c r="B420" s="7"/>
      <c r="C420" s="7"/>
      <c r="D420" s="8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2">
      <c r="A421" s="7"/>
      <c r="B421" s="7"/>
      <c r="C421" s="7"/>
      <c r="D421" s="8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2">
      <c r="A422" s="7"/>
      <c r="B422" s="7"/>
      <c r="C422" s="7"/>
      <c r="D422" s="8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2">
      <c r="A423" s="7"/>
      <c r="B423" s="7"/>
      <c r="C423" s="7"/>
      <c r="D423" s="8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2">
      <c r="A424" s="7"/>
      <c r="B424" s="7"/>
      <c r="C424" s="7"/>
      <c r="D424" s="8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2">
      <c r="A425" s="7"/>
      <c r="B425" s="7"/>
      <c r="C425" s="7"/>
      <c r="D425" s="8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2">
      <c r="A426" s="7"/>
      <c r="B426" s="7"/>
      <c r="C426" s="7"/>
      <c r="D426" s="8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2">
      <c r="A427" s="7"/>
      <c r="B427" s="7"/>
      <c r="C427" s="7"/>
      <c r="D427" s="8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2">
      <c r="A428" s="7"/>
      <c r="B428" s="7"/>
      <c r="C428" s="7"/>
      <c r="D428" s="8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2">
      <c r="A429" s="7"/>
      <c r="B429" s="7"/>
      <c r="C429" s="7"/>
      <c r="D429" s="8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2">
      <c r="A430" s="7"/>
      <c r="B430" s="7"/>
      <c r="C430" s="7"/>
      <c r="D430" s="8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2">
      <c r="A431" s="7"/>
      <c r="B431" s="7"/>
      <c r="C431" s="7"/>
      <c r="D431" s="8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2">
      <c r="A432" s="7"/>
      <c r="B432" s="7"/>
      <c r="C432" s="7"/>
      <c r="D432" s="8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2">
      <c r="A433" s="7"/>
      <c r="B433" s="7"/>
      <c r="C433" s="7"/>
      <c r="D433" s="8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2">
      <c r="A434" s="7"/>
      <c r="B434" s="7"/>
      <c r="C434" s="7"/>
      <c r="D434" s="8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2">
      <c r="A435" s="7"/>
      <c r="B435" s="7"/>
      <c r="C435" s="7"/>
      <c r="D435" s="8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2">
      <c r="A436" s="7"/>
      <c r="B436" s="7"/>
      <c r="C436" s="7"/>
      <c r="D436" s="8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2">
      <c r="A437" s="7"/>
      <c r="B437" s="7"/>
      <c r="C437" s="7"/>
      <c r="D437" s="8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2">
      <c r="A438" s="7"/>
      <c r="B438" s="7"/>
      <c r="C438" s="7"/>
      <c r="D438" s="8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2">
      <c r="A439" s="7"/>
      <c r="B439" s="7"/>
      <c r="C439" s="7"/>
      <c r="D439" s="8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2">
      <c r="A440" s="7"/>
      <c r="B440" s="7"/>
      <c r="C440" s="7"/>
      <c r="D440" s="8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2">
      <c r="A441" s="7"/>
      <c r="B441" s="7"/>
      <c r="C441" s="7"/>
      <c r="D441" s="8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2">
      <c r="A442" s="7"/>
      <c r="B442" s="7"/>
      <c r="C442" s="7"/>
      <c r="D442" s="8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2">
      <c r="A443" s="7"/>
      <c r="B443" s="7"/>
      <c r="C443" s="7"/>
      <c r="D443" s="8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2">
      <c r="A444" s="7"/>
      <c r="B444" s="7"/>
      <c r="C444" s="7"/>
      <c r="D444" s="8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2">
      <c r="A445" s="7"/>
      <c r="B445" s="7"/>
      <c r="C445" s="7"/>
      <c r="D445" s="8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2">
      <c r="A446" s="7"/>
      <c r="B446" s="7"/>
      <c r="C446" s="7"/>
      <c r="D446" s="8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2">
      <c r="A447" s="7"/>
      <c r="B447" s="7"/>
      <c r="C447" s="7"/>
      <c r="D447" s="8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2">
      <c r="A448" s="7"/>
      <c r="B448" s="7"/>
      <c r="C448" s="7"/>
      <c r="D448" s="8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2">
      <c r="A449" s="7"/>
      <c r="B449" s="7"/>
      <c r="C449" s="7"/>
      <c r="D449" s="8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2">
      <c r="A450" s="7"/>
      <c r="B450" s="7"/>
      <c r="C450" s="7"/>
      <c r="D450" s="8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2">
      <c r="A451" s="7"/>
      <c r="B451" s="7"/>
      <c r="C451" s="7"/>
      <c r="D451" s="8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2">
      <c r="A452" s="7"/>
      <c r="B452" s="7"/>
      <c r="C452" s="7"/>
      <c r="D452" s="8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2">
      <c r="A453" s="7"/>
      <c r="B453" s="7"/>
      <c r="C453" s="7"/>
      <c r="D453" s="8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2">
      <c r="A454" s="7"/>
      <c r="B454" s="7"/>
      <c r="C454" s="7"/>
      <c r="D454" s="8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2">
      <c r="A455" s="7"/>
      <c r="B455" s="7"/>
      <c r="C455" s="7"/>
      <c r="D455" s="8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2">
      <c r="A456" s="7"/>
      <c r="B456" s="7"/>
      <c r="C456" s="7"/>
      <c r="D456" s="8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2">
      <c r="A457" s="7"/>
      <c r="B457" s="7"/>
      <c r="C457" s="7"/>
      <c r="D457" s="8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2">
      <c r="A458" s="7"/>
      <c r="B458" s="7"/>
      <c r="C458" s="7"/>
      <c r="D458" s="8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2">
      <c r="A459" s="7"/>
      <c r="B459" s="7"/>
      <c r="C459" s="7"/>
      <c r="D459" s="8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2">
      <c r="A460" s="7"/>
      <c r="B460" s="7"/>
      <c r="C460" s="7"/>
      <c r="D460" s="8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2">
      <c r="A461" s="7"/>
      <c r="B461" s="7"/>
      <c r="C461" s="7"/>
      <c r="D461" s="8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2">
      <c r="A462" s="7"/>
      <c r="B462" s="7"/>
      <c r="C462" s="7"/>
      <c r="D462" s="8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2">
      <c r="A463" s="7"/>
      <c r="B463" s="7"/>
      <c r="C463" s="7"/>
      <c r="D463" s="8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2">
      <c r="A464" s="7"/>
      <c r="B464" s="7"/>
      <c r="C464" s="7"/>
      <c r="D464" s="8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2">
      <c r="A465" s="7"/>
      <c r="B465" s="7"/>
      <c r="C465" s="7"/>
      <c r="D465" s="8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2">
      <c r="A466" s="7"/>
      <c r="B466" s="7"/>
      <c r="C466" s="7"/>
      <c r="D466" s="8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2">
      <c r="A467" s="7"/>
      <c r="B467" s="7"/>
      <c r="C467" s="7"/>
      <c r="D467" s="8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2">
      <c r="A468" s="7"/>
      <c r="B468" s="7"/>
      <c r="C468" s="7"/>
      <c r="D468" s="8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2">
      <c r="A469" s="7"/>
      <c r="B469" s="7"/>
      <c r="C469" s="7"/>
      <c r="D469" s="8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2">
      <c r="A470" s="7"/>
      <c r="B470" s="7"/>
      <c r="C470" s="7"/>
      <c r="D470" s="8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2">
      <c r="A471" s="7"/>
      <c r="B471" s="7"/>
      <c r="C471" s="7"/>
      <c r="D471" s="8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2">
      <c r="A472" s="7"/>
      <c r="B472" s="7"/>
      <c r="C472" s="7"/>
      <c r="D472" s="8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2">
      <c r="A473" s="7"/>
      <c r="B473" s="7"/>
      <c r="C473" s="7"/>
      <c r="D473" s="8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2">
      <c r="A474" s="7"/>
      <c r="B474" s="7"/>
      <c r="C474" s="7"/>
      <c r="D474" s="8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2">
      <c r="A475" s="7"/>
      <c r="B475" s="7"/>
      <c r="C475" s="7"/>
      <c r="D475" s="8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2">
      <c r="A476" s="7"/>
      <c r="B476" s="7"/>
      <c r="C476" s="7"/>
      <c r="D476" s="8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2">
      <c r="A477" s="7"/>
      <c r="B477" s="7"/>
      <c r="C477" s="7"/>
      <c r="D477" s="8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2">
      <c r="A478" s="7"/>
      <c r="B478" s="7"/>
      <c r="C478" s="7"/>
      <c r="D478" s="8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2">
      <c r="A479" s="7"/>
      <c r="B479" s="7"/>
      <c r="C479" s="7"/>
      <c r="D479" s="8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2">
      <c r="A480" s="7"/>
      <c r="B480" s="7"/>
      <c r="C480" s="7"/>
      <c r="D480" s="8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2">
      <c r="A481" s="7"/>
      <c r="B481" s="7"/>
      <c r="C481" s="7"/>
      <c r="D481" s="8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2">
      <c r="A482" s="7"/>
      <c r="B482" s="7"/>
      <c r="C482" s="7"/>
      <c r="D482" s="8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2">
      <c r="A483" s="7"/>
      <c r="B483" s="7"/>
      <c r="C483" s="7"/>
      <c r="D483" s="8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2">
      <c r="A484" s="7"/>
      <c r="B484" s="7"/>
      <c r="C484" s="7"/>
      <c r="D484" s="8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2">
      <c r="A485" s="7"/>
      <c r="B485" s="7"/>
      <c r="C485" s="7"/>
      <c r="D485" s="8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2">
      <c r="A486" s="7"/>
      <c r="B486" s="7"/>
      <c r="C486" s="7"/>
      <c r="D486" s="8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2">
      <c r="A487" s="7"/>
      <c r="B487" s="7"/>
      <c r="C487" s="7"/>
      <c r="D487" s="8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2">
      <c r="A488" s="7"/>
      <c r="B488" s="7"/>
      <c r="C488" s="7"/>
      <c r="D488" s="8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2">
      <c r="A489" s="7"/>
      <c r="B489" s="7"/>
      <c r="C489" s="7"/>
      <c r="D489" s="8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2">
      <c r="A490" s="7"/>
      <c r="B490" s="7"/>
      <c r="C490" s="7"/>
      <c r="D490" s="8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2">
      <c r="A491" s="7"/>
      <c r="B491" s="7"/>
      <c r="C491" s="7"/>
      <c r="D491" s="8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2">
      <c r="A492" s="7"/>
      <c r="B492" s="7"/>
      <c r="C492" s="7"/>
      <c r="D492" s="8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2">
      <c r="A493" s="7"/>
      <c r="B493" s="7"/>
      <c r="C493" s="7"/>
      <c r="D493" s="8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2">
      <c r="A494" s="7"/>
      <c r="B494" s="7"/>
      <c r="C494" s="7"/>
      <c r="D494" s="8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2">
      <c r="A495" s="7"/>
      <c r="B495" s="7"/>
      <c r="C495" s="7"/>
      <c r="D495" s="8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2">
      <c r="A496" s="7"/>
      <c r="B496" s="7"/>
      <c r="C496" s="7"/>
      <c r="D496" s="8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2">
      <c r="A497" s="7"/>
      <c r="B497" s="7"/>
      <c r="C497" s="7"/>
      <c r="D497" s="8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2">
      <c r="A498" s="7"/>
      <c r="B498" s="7"/>
      <c r="C498" s="7"/>
      <c r="D498" s="8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2">
      <c r="A499" s="7"/>
      <c r="B499" s="7"/>
      <c r="C499" s="7"/>
      <c r="D499" s="8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2">
      <c r="A500" s="7"/>
      <c r="B500" s="7"/>
      <c r="C500" s="7"/>
      <c r="D500" s="8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2">
      <c r="A501" s="7"/>
      <c r="B501" s="7"/>
      <c r="C501" s="7"/>
      <c r="D501" s="8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2">
      <c r="A502" s="7"/>
      <c r="B502" s="7"/>
      <c r="C502" s="7"/>
      <c r="D502" s="8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2">
      <c r="A503" s="7"/>
      <c r="B503" s="7"/>
      <c r="C503" s="7"/>
      <c r="D503" s="8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2">
      <c r="A504" s="7"/>
      <c r="B504" s="7"/>
      <c r="C504" s="7"/>
      <c r="D504" s="8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2">
      <c r="A505" s="7"/>
      <c r="B505" s="7"/>
      <c r="C505" s="7"/>
      <c r="D505" s="8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2">
      <c r="A506" s="7"/>
      <c r="B506" s="7"/>
      <c r="C506" s="7"/>
      <c r="D506" s="8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2">
      <c r="A507" s="7"/>
      <c r="B507" s="7"/>
      <c r="C507" s="7"/>
      <c r="D507" s="8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2">
      <c r="A508" s="7"/>
      <c r="B508" s="7"/>
      <c r="C508" s="7"/>
      <c r="D508" s="8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2">
      <c r="A509" s="7"/>
      <c r="B509" s="7"/>
      <c r="C509" s="7"/>
      <c r="D509" s="8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2">
      <c r="A510" s="7"/>
      <c r="B510" s="7"/>
      <c r="C510" s="7"/>
      <c r="D510" s="8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2">
      <c r="A511" s="7"/>
      <c r="B511" s="7"/>
      <c r="C511" s="7"/>
      <c r="D511" s="8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2">
      <c r="A512" s="7"/>
      <c r="B512" s="7"/>
      <c r="C512" s="7"/>
      <c r="D512" s="8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2">
      <c r="A513" s="7"/>
      <c r="B513" s="7"/>
      <c r="C513" s="7"/>
      <c r="D513" s="8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2">
      <c r="A514" s="7"/>
      <c r="B514" s="7"/>
      <c r="C514" s="7"/>
      <c r="D514" s="8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2">
      <c r="A515" s="7"/>
      <c r="B515" s="7"/>
      <c r="C515" s="7"/>
      <c r="D515" s="8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2">
      <c r="A516" s="7"/>
      <c r="B516" s="7"/>
      <c r="C516" s="7"/>
      <c r="D516" s="8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2">
      <c r="A517" s="7"/>
      <c r="B517" s="7"/>
      <c r="C517" s="7"/>
      <c r="D517" s="8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2">
      <c r="A518" s="7"/>
      <c r="B518" s="7"/>
      <c r="C518" s="7"/>
      <c r="D518" s="8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2">
      <c r="A519" s="7"/>
      <c r="B519" s="7"/>
      <c r="C519" s="7"/>
      <c r="D519" s="8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2">
      <c r="A520" s="7"/>
      <c r="B520" s="7"/>
      <c r="C520" s="7"/>
      <c r="D520" s="8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2">
      <c r="A521" s="7"/>
      <c r="B521" s="7"/>
      <c r="C521" s="7"/>
      <c r="D521" s="8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2">
      <c r="A522" s="7"/>
      <c r="B522" s="7"/>
      <c r="C522" s="7"/>
      <c r="D522" s="8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2">
      <c r="A523" s="7"/>
      <c r="B523" s="7"/>
      <c r="C523" s="7"/>
      <c r="D523" s="8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2">
      <c r="A524" s="7"/>
      <c r="B524" s="7"/>
      <c r="C524" s="7"/>
      <c r="D524" s="8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2">
      <c r="A525" s="7"/>
      <c r="B525" s="7"/>
      <c r="C525" s="7"/>
      <c r="D525" s="8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2">
      <c r="A526" s="7"/>
      <c r="B526" s="7"/>
      <c r="C526" s="7"/>
      <c r="D526" s="8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2">
      <c r="A527" s="7"/>
      <c r="B527" s="7"/>
      <c r="C527" s="7"/>
      <c r="D527" s="8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2">
      <c r="A528" s="7"/>
      <c r="B528" s="7"/>
      <c r="C528" s="7"/>
      <c r="D528" s="8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2">
      <c r="A529" s="7"/>
      <c r="B529" s="7"/>
      <c r="C529" s="7"/>
      <c r="D529" s="8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2">
      <c r="A530" s="7"/>
      <c r="B530" s="7"/>
      <c r="C530" s="7"/>
      <c r="D530" s="8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2">
      <c r="A531" s="7"/>
      <c r="B531" s="7"/>
      <c r="C531" s="7"/>
      <c r="D531" s="8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2">
      <c r="A532" s="7"/>
      <c r="B532" s="7"/>
      <c r="C532" s="7"/>
      <c r="D532" s="8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2">
      <c r="A533" s="7"/>
      <c r="B533" s="7"/>
      <c r="C533" s="7"/>
      <c r="D533" s="8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2">
      <c r="A534" s="7"/>
      <c r="B534" s="7"/>
      <c r="C534" s="7"/>
      <c r="D534" s="8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2">
      <c r="A535" s="7"/>
      <c r="B535" s="7"/>
      <c r="C535" s="7"/>
      <c r="D535" s="8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2">
      <c r="A536" s="7"/>
      <c r="B536" s="7"/>
      <c r="C536" s="7"/>
      <c r="D536" s="8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2">
      <c r="A537" s="7"/>
      <c r="B537" s="7"/>
      <c r="C537" s="7"/>
      <c r="D537" s="8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2">
      <c r="A538" s="7"/>
      <c r="B538" s="7"/>
      <c r="C538" s="7"/>
      <c r="D538" s="8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2">
      <c r="A539" s="7"/>
      <c r="B539" s="7"/>
      <c r="C539" s="7"/>
      <c r="D539" s="8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2">
      <c r="A540" s="7"/>
      <c r="B540" s="7"/>
      <c r="C540" s="7"/>
      <c r="D540" s="8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2">
      <c r="A541" s="7"/>
      <c r="B541" s="7"/>
      <c r="C541" s="7"/>
      <c r="D541" s="8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2">
      <c r="A542" s="7"/>
      <c r="B542" s="7"/>
      <c r="C542" s="7"/>
      <c r="D542" s="8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2">
      <c r="A543" s="7"/>
      <c r="B543" s="7"/>
      <c r="C543" s="7"/>
      <c r="D543" s="8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2">
      <c r="A544" s="7"/>
      <c r="B544" s="7"/>
      <c r="C544" s="7"/>
      <c r="D544" s="8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2">
      <c r="A545" s="7"/>
      <c r="B545" s="7"/>
      <c r="C545" s="7"/>
      <c r="D545" s="8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2">
      <c r="A546" s="7"/>
      <c r="B546" s="7"/>
      <c r="C546" s="7"/>
      <c r="D546" s="8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2">
      <c r="A547" s="7"/>
      <c r="B547" s="7"/>
      <c r="C547" s="7"/>
      <c r="D547" s="8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2">
      <c r="A548" s="7"/>
      <c r="B548" s="7"/>
      <c r="C548" s="7"/>
      <c r="D548" s="8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2">
      <c r="A549" s="7"/>
      <c r="B549" s="7"/>
      <c r="C549" s="7"/>
      <c r="D549" s="8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2">
      <c r="A550" s="7"/>
      <c r="B550" s="7"/>
      <c r="C550" s="7"/>
      <c r="D550" s="8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2">
      <c r="A551" s="7"/>
      <c r="B551" s="7"/>
      <c r="C551" s="7"/>
      <c r="D551" s="8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2">
      <c r="A552" s="7"/>
      <c r="B552" s="7"/>
      <c r="C552" s="7"/>
      <c r="D552" s="8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2">
      <c r="A553" s="7"/>
      <c r="B553" s="7"/>
      <c r="C553" s="7"/>
      <c r="D553" s="8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2">
      <c r="A554" s="7"/>
      <c r="B554" s="7"/>
      <c r="C554" s="7"/>
      <c r="D554" s="8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2">
      <c r="A555" s="7"/>
      <c r="B555" s="7"/>
      <c r="C555" s="7"/>
      <c r="D555" s="8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2">
      <c r="A556" s="7"/>
      <c r="B556" s="7"/>
      <c r="C556" s="7"/>
      <c r="D556" s="8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2">
      <c r="A557" s="7"/>
      <c r="B557" s="7"/>
      <c r="C557" s="7"/>
      <c r="D557" s="8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2">
      <c r="A558" s="7"/>
      <c r="B558" s="7"/>
      <c r="C558" s="7"/>
      <c r="D558" s="8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2">
      <c r="A559" s="7"/>
      <c r="B559" s="7"/>
      <c r="C559" s="7"/>
      <c r="D559" s="8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2">
      <c r="A560" s="7"/>
      <c r="B560" s="7"/>
      <c r="C560" s="7"/>
      <c r="D560" s="8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2">
      <c r="A561" s="7"/>
      <c r="B561" s="7"/>
      <c r="C561" s="7"/>
      <c r="D561" s="8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2">
      <c r="A562" s="7"/>
      <c r="B562" s="7"/>
      <c r="C562" s="7"/>
      <c r="D562" s="8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2">
      <c r="A563" s="7"/>
      <c r="B563" s="7"/>
      <c r="C563" s="7"/>
      <c r="D563" s="8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2">
      <c r="A564" s="7"/>
      <c r="B564" s="7"/>
      <c r="C564" s="7"/>
      <c r="D564" s="8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2">
      <c r="A565" s="7"/>
      <c r="B565" s="7"/>
      <c r="C565" s="7"/>
      <c r="D565" s="8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2">
      <c r="A566" s="7"/>
      <c r="B566" s="7"/>
      <c r="C566" s="7"/>
      <c r="D566" s="8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2">
      <c r="A567" s="7"/>
      <c r="B567" s="7"/>
      <c r="C567" s="7"/>
      <c r="D567" s="8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2">
      <c r="A568" s="7"/>
      <c r="B568" s="7"/>
      <c r="C568" s="7"/>
      <c r="D568" s="8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2">
      <c r="A569" s="7"/>
      <c r="B569" s="7"/>
      <c r="C569" s="7"/>
      <c r="D569" s="8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2">
      <c r="A570" s="7"/>
      <c r="B570" s="7"/>
      <c r="C570" s="7"/>
      <c r="D570" s="8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2">
      <c r="A571" s="7"/>
      <c r="B571" s="7"/>
      <c r="C571" s="7"/>
      <c r="D571" s="8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2">
      <c r="A572" s="7"/>
      <c r="B572" s="7"/>
      <c r="C572" s="7"/>
      <c r="D572" s="8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2">
      <c r="A573" s="7"/>
      <c r="B573" s="7"/>
      <c r="C573" s="7"/>
      <c r="D573" s="8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2">
      <c r="A574" s="7"/>
      <c r="B574" s="7"/>
      <c r="C574" s="7"/>
      <c r="D574" s="8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2">
      <c r="A575" s="7"/>
      <c r="B575" s="7"/>
      <c r="C575" s="7"/>
      <c r="D575" s="8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2">
      <c r="A576" s="7"/>
      <c r="B576" s="7"/>
      <c r="C576" s="7"/>
      <c r="D576" s="8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2">
      <c r="A577" s="7"/>
      <c r="B577" s="7"/>
      <c r="C577" s="7"/>
      <c r="D577" s="8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2">
      <c r="A578" s="7"/>
      <c r="B578" s="7"/>
      <c r="C578" s="7"/>
      <c r="D578" s="8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2">
      <c r="A579" s="7"/>
      <c r="B579" s="7"/>
      <c r="C579" s="7"/>
      <c r="D579" s="8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2">
      <c r="A580" s="7"/>
      <c r="B580" s="7"/>
      <c r="C580" s="7"/>
      <c r="D580" s="8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2">
      <c r="A581" s="7"/>
      <c r="B581" s="7"/>
      <c r="C581" s="7"/>
      <c r="D581" s="8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2">
      <c r="A582" s="7"/>
      <c r="B582" s="7"/>
      <c r="C582" s="7"/>
      <c r="D582" s="8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2">
      <c r="A583" s="7"/>
      <c r="B583" s="7"/>
      <c r="C583" s="7"/>
      <c r="D583" s="8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2">
      <c r="A584" s="7"/>
      <c r="B584" s="7"/>
      <c r="C584" s="7"/>
      <c r="D584" s="8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2">
      <c r="A585" s="7"/>
      <c r="B585" s="7"/>
      <c r="C585" s="7"/>
      <c r="D585" s="8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2">
      <c r="A586" s="7"/>
      <c r="B586" s="7"/>
      <c r="C586" s="7"/>
      <c r="D586" s="8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2">
      <c r="A587" s="7"/>
      <c r="B587" s="7"/>
      <c r="C587" s="7"/>
      <c r="D587" s="8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2">
      <c r="A588" s="7"/>
      <c r="B588" s="7"/>
      <c r="C588" s="7"/>
      <c r="D588" s="8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2">
      <c r="A589" s="7"/>
      <c r="B589" s="7"/>
      <c r="C589" s="7"/>
      <c r="D589" s="8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2">
      <c r="A590" s="7"/>
      <c r="B590" s="7"/>
      <c r="C590" s="7"/>
      <c r="D590" s="8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2">
      <c r="A591" s="7"/>
      <c r="B591" s="7"/>
      <c r="C591" s="7"/>
      <c r="D591" s="8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2">
      <c r="A592" s="7"/>
      <c r="B592" s="7"/>
      <c r="C592" s="7"/>
      <c r="D592" s="8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2">
      <c r="A593" s="7"/>
      <c r="B593" s="7"/>
      <c r="C593" s="7"/>
      <c r="D593" s="8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2">
      <c r="A594" s="7"/>
      <c r="B594" s="7"/>
      <c r="C594" s="7"/>
      <c r="D594" s="8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2">
      <c r="A595" s="7"/>
      <c r="B595" s="7"/>
      <c r="C595" s="7"/>
      <c r="D595" s="8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2">
      <c r="A596" s="7"/>
      <c r="B596" s="7"/>
      <c r="C596" s="7"/>
      <c r="D596" s="8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2">
      <c r="A597" s="7"/>
      <c r="B597" s="7"/>
      <c r="C597" s="7"/>
      <c r="D597" s="8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2">
      <c r="A598" s="7"/>
      <c r="B598" s="7"/>
      <c r="C598" s="7"/>
      <c r="D598" s="8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2">
      <c r="A599" s="7"/>
      <c r="B599" s="7"/>
      <c r="C599" s="7"/>
      <c r="D599" s="8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2">
      <c r="A600" s="7"/>
      <c r="B600" s="7"/>
      <c r="C600" s="7"/>
      <c r="D600" s="8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2">
      <c r="A601" s="7"/>
      <c r="B601" s="7"/>
      <c r="C601" s="7"/>
      <c r="D601" s="8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2">
      <c r="A602" s="7"/>
      <c r="B602" s="7"/>
      <c r="C602" s="7"/>
      <c r="D602" s="8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2">
      <c r="A603" s="7"/>
      <c r="B603" s="7"/>
      <c r="C603" s="7"/>
      <c r="D603" s="8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2">
      <c r="A604" s="7"/>
      <c r="B604" s="7"/>
      <c r="C604" s="7"/>
      <c r="D604" s="8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2">
      <c r="A605" s="7"/>
      <c r="B605" s="7"/>
      <c r="C605" s="7"/>
      <c r="D605" s="8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2">
      <c r="A606" s="7"/>
      <c r="B606" s="7"/>
      <c r="C606" s="7"/>
      <c r="D606" s="8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2">
      <c r="A607" s="7"/>
      <c r="B607" s="7"/>
      <c r="C607" s="7"/>
      <c r="D607" s="8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2">
      <c r="A608" s="7"/>
      <c r="B608" s="7"/>
      <c r="C608" s="7"/>
      <c r="D608" s="8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2">
      <c r="A609" s="7"/>
      <c r="B609" s="7"/>
      <c r="C609" s="7"/>
      <c r="D609" s="8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2">
      <c r="A610" s="7"/>
      <c r="B610" s="7"/>
      <c r="C610" s="7"/>
      <c r="D610" s="8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2">
      <c r="A611" s="7"/>
      <c r="B611" s="7"/>
      <c r="C611" s="7"/>
      <c r="D611" s="8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2">
      <c r="A612" s="7"/>
      <c r="B612" s="7"/>
      <c r="C612" s="7"/>
      <c r="D612" s="8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2">
      <c r="A613" s="7"/>
      <c r="B613" s="7"/>
      <c r="C613" s="7"/>
      <c r="D613" s="8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2">
      <c r="A614" s="7"/>
      <c r="B614" s="7"/>
      <c r="C614" s="7"/>
      <c r="D614" s="8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2">
      <c r="A615" s="7"/>
      <c r="B615" s="7"/>
      <c r="C615" s="7"/>
      <c r="D615" s="8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2">
      <c r="A616" s="7"/>
      <c r="B616" s="7"/>
      <c r="C616" s="7"/>
      <c r="D616" s="8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2">
      <c r="A617" s="7"/>
      <c r="B617" s="7"/>
      <c r="C617" s="7"/>
      <c r="D617" s="8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2">
      <c r="A618" s="7"/>
      <c r="B618" s="7"/>
      <c r="C618" s="7"/>
      <c r="D618" s="8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2">
      <c r="A619" s="7"/>
      <c r="B619" s="7"/>
      <c r="C619" s="7"/>
      <c r="D619" s="8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2">
      <c r="A620" s="7"/>
      <c r="B620" s="7"/>
      <c r="C620" s="7"/>
      <c r="D620" s="8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2">
      <c r="A621" s="7"/>
      <c r="B621" s="7"/>
      <c r="C621" s="7"/>
      <c r="D621" s="8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2">
      <c r="A622" s="7"/>
      <c r="B622" s="7"/>
      <c r="C622" s="7"/>
      <c r="D622" s="8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2">
      <c r="A623" s="7"/>
      <c r="B623" s="7"/>
      <c r="C623" s="7"/>
      <c r="D623" s="8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2">
      <c r="A624" s="7"/>
      <c r="B624" s="7"/>
      <c r="C624" s="7"/>
      <c r="D624" s="8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2">
      <c r="A625" s="7"/>
      <c r="B625" s="7"/>
      <c r="C625" s="7"/>
      <c r="D625" s="8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2">
      <c r="A626" s="7"/>
      <c r="B626" s="7"/>
      <c r="C626" s="7"/>
      <c r="D626" s="8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2">
      <c r="A627" s="7"/>
      <c r="B627" s="7"/>
      <c r="C627" s="7"/>
      <c r="D627" s="8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2">
      <c r="A628" s="7"/>
      <c r="B628" s="7"/>
      <c r="C628" s="7"/>
      <c r="D628" s="8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2">
      <c r="A629" s="7"/>
      <c r="B629" s="7"/>
      <c r="C629" s="7"/>
      <c r="D629" s="8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2">
      <c r="A630" s="7"/>
      <c r="B630" s="7"/>
      <c r="C630" s="7"/>
      <c r="D630" s="8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2">
      <c r="A631" s="7"/>
      <c r="B631" s="7"/>
      <c r="C631" s="7"/>
      <c r="D631" s="8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2">
      <c r="A632" s="7"/>
      <c r="B632" s="7"/>
      <c r="C632" s="7"/>
      <c r="D632" s="8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2">
      <c r="A633" s="7"/>
      <c r="B633" s="7"/>
      <c r="C633" s="7"/>
      <c r="D633" s="8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2">
      <c r="A634" s="7"/>
      <c r="B634" s="7"/>
      <c r="C634" s="7"/>
      <c r="D634" s="8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2">
      <c r="A635" s="7"/>
      <c r="B635" s="7"/>
      <c r="C635" s="7"/>
      <c r="D635" s="8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2">
      <c r="A636" s="7"/>
      <c r="B636" s="7"/>
      <c r="C636" s="7"/>
      <c r="D636" s="8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2">
      <c r="A637" s="7"/>
      <c r="B637" s="7"/>
      <c r="C637" s="7"/>
      <c r="D637" s="8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2">
      <c r="A638" s="7"/>
      <c r="B638" s="7"/>
      <c r="C638" s="7"/>
      <c r="D638" s="8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2">
      <c r="A639" s="7"/>
      <c r="B639" s="7"/>
      <c r="C639" s="7"/>
      <c r="D639" s="8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2">
      <c r="A640" s="7"/>
      <c r="B640" s="7"/>
      <c r="C640" s="7"/>
      <c r="D640" s="8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2">
      <c r="A641" s="7"/>
      <c r="B641" s="7"/>
      <c r="C641" s="7"/>
      <c r="D641" s="8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2">
      <c r="A642" s="7"/>
      <c r="B642" s="7"/>
      <c r="C642" s="7"/>
      <c r="D642" s="8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2">
      <c r="A643" s="7"/>
      <c r="B643" s="7"/>
      <c r="C643" s="7"/>
      <c r="D643" s="8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2">
      <c r="A644" s="7"/>
      <c r="B644" s="7"/>
      <c r="C644" s="7"/>
      <c r="D644" s="8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2">
      <c r="A645" s="7"/>
      <c r="B645" s="7"/>
      <c r="C645" s="7"/>
      <c r="D645" s="8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2">
      <c r="A646" s="7"/>
      <c r="B646" s="7"/>
      <c r="C646" s="7"/>
      <c r="D646" s="8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2">
      <c r="A647" s="7"/>
      <c r="B647" s="7"/>
      <c r="C647" s="7"/>
      <c r="D647" s="8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2">
      <c r="A648" s="7"/>
      <c r="B648" s="7"/>
      <c r="C648" s="7"/>
      <c r="D648" s="8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2">
      <c r="A649" s="7"/>
      <c r="B649" s="7"/>
      <c r="C649" s="7"/>
      <c r="D649" s="8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2">
      <c r="A650" s="7"/>
      <c r="B650" s="7"/>
      <c r="C650" s="7"/>
      <c r="D650" s="8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2">
      <c r="A651" s="7"/>
      <c r="B651" s="7"/>
      <c r="C651" s="7"/>
      <c r="D651" s="8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2">
      <c r="A652" s="7"/>
      <c r="B652" s="7"/>
      <c r="C652" s="7"/>
      <c r="D652" s="8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2">
      <c r="A653" s="7"/>
      <c r="B653" s="7"/>
      <c r="C653" s="7"/>
      <c r="D653" s="8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2">
      <c r="A654" s="7"/>
      <c r="B654" s="7"/>
      <c r="C654" s="7"/>
      <c r="D654" s="8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2">
      <c r="A655" s="7"/>
      <c r="B655" s="7"/>
      <c r="C655" s="7"/>
      <c r="D655" s="8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2">
      <c r="A656" s="7"/>
      <c r="B656" s="7"/>
      <c r="C656" s="7"/>
      <c r="D656" s="8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2">
      <c r="A657" s="7"/>
      <c r="B657" s="7"/>
      <c r="C657" s="7"/>
      <c r="D657" s="8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2">
      <c r="A658" s="7"/>
      <c r="B658" s="7"/>
      <c r="C658" s="7"/>
      <c r="D658" s="8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2">
      <c r="A659" s="7"/>
      <c r="B659" s="7"/>
      <c r="C659" s="7"/>
      <c r="D659" s="8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2">
      <c r="A660" s="7"/>
      <c r="B660" s="7"/>
      <c r="C660" s="7"/>
      <c r="D660" s="8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2">
      <c r="A661" s="7"/>
      <c r="B661" s="7"/>
      <c r="C661" s="7"/>
      <c r="D661" s="8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2">
      <c r="A662" s="7"/>
      <c r="B662" s="7"/>
      <c r="C662" s="7"/>
      <c r="D662" s="8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2">
      <c r="A663" s="7"/>
      <c r="B663" s="7"/>
      <c r="C663" s="7"/>
      <c r="D663" s="8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2">
      <c r="A664" s="7"/>
      <c r="B664" s="7"/>
      <c r="C664" s="7"/>
      <c r="D664" s="8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2">
      <c r="A665" s="7"/>
      <c r="B665" s="7"/>
      <c r="C665" s="7"/>
      <c r="D665" s="8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2">
      <c r="A666" s="7"/>
      <c r="B666" s="7"/>
      <c r="C666" s="7"/>
      <c r="D666" s="8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2">
      <c r="A667" s="7"/>
      <c r="B667" s="7"/>
      <c r="C667" s="7"/>
      <c r="D667" s="8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2">
      <c r="A668" s="7"/>
      <c r="B668" s="7"/>
      <c r="C668" s="7"/>
      <c r="D668" s="8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2">
      <c r="A669" s="7"/>
      <c r="B669" s="7"/>
      <c r="C669" s="7"/>
      <c r="D669" s="8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2">
      <c r="A670" s="7"/>
      <c r="B670" s="7"/>
      <c r="C670" s="7"/>
      <c r="D670" s="8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2">
      <c r="A671" s="7"/>
      <c r="B671" s="7"/>
      <c r="C671" s="7"/>
      <c r="D671" s="8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2">
      <c r="A672" s="7"/>
      <c r="B672" s="7"/>
      <c r="C672" s="7"/>
      <c r="D672" s="8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2">
      <c r="A673" s="7"/>
      <c r="B673" s="7"/>
      <c r="C673" s="7"/>
      <c r="D673" s="8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2">
      <c r="A674" s="7"/>
      <c r="B674" s="7"/>
      <c r="C674" s="7"/>
      <c r="D674" s="8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2">
      <c r="A675" s="7"/>
      <c r="B675" s="7"/>
      <c r="C675" s="7"/>
      <c r="D675" s="8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2">
      <c r="A676" s="7"/>
      <c r="B676" s="7"/>
      <c r="C676" s="7"/>
      <c r="D676" s="8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2">
      <c r="A677" s="7"/>
      <c r="B677" s="7"/>
      <c r="C677" s="7"/>
      <c r="D677" s="8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2">
      <c r="A678" s="7"/>
      <c r="B678" s="7"/>
      <c r="C678" s="7"/>
      <c r="D678" s="8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2">
      <c r="A679" s="7"/>
      <c r="B679" s="7"/>
      <c r="C679" s="7"/>
      <c r="D679" s="8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2">
      <c r="A680" s="7"/>
      <c r="B680" s="7"/>
      <c r="C680" s="7"/>
      <c r="D680" s="8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2">
      <c r="A681" s="7"/>
      <c r="B681" s="7"/>
      <c r="C681" s="7"/>
      <c r="D681" s="8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2">
      <c r="A682" s="7"/>
      <c r="B682" s="7"/>
      <c r="C682" s="7"/>
      <c r="D682" s="8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2">
      <c r="A683" s="7"/>
      <c r="B683" s="7"/>
      <c r="C683" s="7"/>
      <c r="D683" s="8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2">
      <c r="A684" s="7"/>
      <c r="B684" s="7"/>
      <c r="C684" s="7"/>
      <c r="D684" s="8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2">
      <c r="A685" s="7"/>
      <c r="B685" s="7"/>
      <c r="C685" s="7"/>
      <c r="D685" s="8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2">
      <c r="A686" s="7"/>
      <c r="B686" s="7"/>
      <c r="C686" s="7"/>
      <c r="D686" s="8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2">
      <c r="A687" s="7"/>
      <c r="B687" s="7"/>
      <c r="C687" s="7"/>
      <c r="D687" s="8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2">
      <c r="A688" s="7"/>
      <c r="B688" s="7"/>
      <c r="C688" s="7"/>
      <c r="D688" s="8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2">
      <c r="A689" s="7"/>
      <c r="B689" s="7"/>
      <c r="C689" s="7"/>
      <c r="D689" s="8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2">
      <c r="A690" s="7"/>
      <c r="B690" s="7"/>
      <c r="C690" s="7"/>
      <c r="D690" s="8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2">
      <c r="A691" s="7"/>
      <c r="B691" s="7"/>
      <c r="C691" s="7"/>
      <c r="D691" s="8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2">
      <c r="A692" s="7"/>
      <c r="B692" s="7"/>
      <c r="C692" s="7"/>
      <c r="D692" s="8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2">
      <c r="A693" s="7"/>
      <c r="B693" s="7"/>
      <c r="C693" s="7"/>
      <c r="D693" s="8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2">
      <c r="A694" s="7"/>
      <c r="B694" s="7"/>
      <c r="C694" s="7"/>
      <c r="D694" s="8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2">
      <c r="A695" s="7"/>
      <c r="B695" s="7"/>
      <c r="C695" s="7"/>
      <c r="D695" s="8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2">
      <c r="A696" s="7"/>
      <c r="B696" s="7"/>
      <c r="C696" s="7"/>
      <c r="D696" s="8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2">
      <c r="A697" s="7"/>
      <c r="B697" s="7"/>
      <c r="C697" s="7"/>
      <c r="D697" s="8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2">
      <c r="A698" s="7"/>
      <c r="B698" s="7"/>
      <c r="C698" s="7"/>
      <c r="D698" s="8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2">
      <c r="A699" s="7"/>
      <c r="B699" s="7"/>
      <c r="C699" s="7"/>
      <c r="D699" s="8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2">
      <c r="A700" s="7"/>
      <c r="B700" s="7"/>
      <c r="C700" s="7"/>
      <c r="D700" s="8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2">
      <c r="A701" s="7"/>
      <c r="B701" s="7"/>
      <c r="C701" s="7"/>
      <c r="D701" s="8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2">
      <c r="A702" s="7"/>
      <c r="B702" s="7"/>
      <c r="C702" s="7"/>
      <c r="D702" s="8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2">
      <c r="A703" s="7"/>
      <c r="B703" s="7"/>
      <c r="C703" s="7"/>
      <c r="D703" s="8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2">
      <c r="A704" s="7"/>
      <c r="B704" s="7"/>
      <c r="C704" s="7"/>
      <c r="D704" s="8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2">
      <c r="A705" s="7"/>
      <c r="B705" s="7"/>
      <c r="C705" s="7"/>
      <c r="D705" s="8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2">
      <c r="A706" s="7"/>
      <c r="B706" s="7"/>
      <c r="C706" s="7"/>
      <c r="D706" s="8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2">
      <c r="A707" s="7"/>
      <c r="B707" s="7"/>
      <c r="C707" s="7"/>
      <c r="D707" s="8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2">
      <c r="A708" s="7"/>
      <c r="B708" s="7"/>
      <c r="C708" s="7"/>
      <c r="D708" s="8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2">
      <c r="A709" s="7"/>
      <c r="B709" s="7"/>
      <c r="C709" s="7"/>
      <c r="D709" s="8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2">
      <c r="A710" s="7"/>
      <c r="B710" s="7"/>
      <c r="C710" s="7"/>
      <c r="D710" s="8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2">
      <c r="A711" s="7"/>
      <c r="B711" s="7"/>
      <c r="C711" s="7"/>
      <c r="D711" s="8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2">
      <c r="A712" s="7"/>
      <c r="B712" s="7"/>
      <c r="C712" s="7"/>
      <c r="D712" s="8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2">
      <c r="A713" s="7"/>
      <c r="B713" s="7"/>
      <c r="C713" s="7"/>
      <c r="D713" s="8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2">
      <c r="A714" s="7"/>
      <c r="B714" s="7"/>
      <c r="C714" s="7"/>
      <c r="D714" s="8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2">
      <c r="A715" s="7"/>
      <c r="B715" s="7"/>
      <c r="C715" s="7"/>
      <c r="D715" s="8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2">
      <c r="A716" s="7"/>
      <c r="B716" s="7"/>
      <c r="C716" s="7"/>
      <c r="D716" s="8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2">
      <c r="A717" s="7"/>
      <c r="B717" s="7"/>
      <c r="C717" s="7"/>
      <c r="D717" s="8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2">
      <c r="A718" s="7"/>
      <c r="B718" s="7"/>
      <c r="C718" s="7"/>
      <c r="D718" s="8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2">
      <c r="A719" s="7"/>
      <c r="B719" s="7"/>
      <c r="C719" s="7"/>
      <c r="D719" s="8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2">
      <c r="A720" s="7"/>
      <c r="B720" s="7"/>
      <c r="C720" s="7"/>
      <c r="D720" s="8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2">
      <c r="A721" s="7"/>
      <c r="B721" s="7"/>
      <c r="C721" s="7"/>
      <c r="D721" s="8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2">
      <c r="A722" s="7"/>
      <c r="B722" s="7"/>
      <c r="C722" s="7"/>
      <c r="D722" s="8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2">
      <c r="A723" s="7"/>
      <c r="B723" s="7"/>
      <c r="C723" s="7"/>
      <c r="D723" s="8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2">
      <c r="A724" s="7"/>
      <c r="B724" s="7"/>
      <c r="C724" s="7"/>
      <c r="D724" s="8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2">
      <c r="A725" s="7"/>
      <c r="B725" s="7"/>
      <c r="C725" s="7"/>
      <c r="D725" s="8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2">
      <c r="A726" s="7"/>
      <c r="B726" s="7"/>
      <c r="C726" s="7"/>
      <c r="D726" s="8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2">
      <c r="A727" s="7"/>
      <c r="B727" s="7"/>
      <c r="C727" s="7"/>
      <c r="D727" s="8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2">
      <c r="A728" s="7"/>
      <c r="B728" s="7"/>
      <c r="C728" s="7"/>
      <c r="D728" s="8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2">
      <c r="A729" s="7"/>
      <c r="B729" s="7"/>
      <c r="C729" s="7"/>
      <c r="D729" s="8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2">
      <c r="A730" s="7"/>
      <c r="B730" s="7"/>
      <c r="C730" s="7"/>
      <c r="D730" s="8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2">
      <c r="A731" s="7"/>
      <c r="B731" s="7"/>
      <c r="C731" s="7"/>
      <c r="D731" s="8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2">
      <c r="A732" s="7"/>
      <c r="B732" s="7"/>
      <c r="C732" s="7"/>
      <c r="D732" s="8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2">
      <c r="A733" s="7"/>
      <c r="B733" s="7"/>
      <c r="C733" s="7"/>
      <c r="D733" s="8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2">
      <c r="A734" s="7"/>
      <c r="B734" s="7"/>
      <c r="C734" s="7"/>
      <c r="D734" s="8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2">
      <c r="A735" s="7"/>
      <c r="B735" s="7"/>
      <c r="C735" s="7"/>
      <c r="D735" s="8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2">
      <c r="A736" s="7"/>
      <c r="B736" s="7"/>
      <c r="C736" s="7"/>
      <c r="D736" s="8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2">
      <c r="A737" s="7"/>
      <c r="B737" s="7"/>
      <c r="C737" s="7"/>
      <c r="D737" s="8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2">
      <c r="A738" s="7"/>
      <c r="B738" s="7"/>
      <c r="C738" s="7"/>
      <c r="D738" s="8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2">
      <c r="A739" s="7"/>
      <c r="B739" s="7"/>
      <c r="C739" s="7"/>
      <c r="D739" s="8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2">
      <c r="A740" s="7"/>
      <c r="B740" s="7"/>
      <c r="C740" s="7"/>
      <c r="D740" s="8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2">
      <c r="A741" s="7"/>
      <c r="B741" s="7"/>
      <c r="C741" s="7"/>
      <c r="D741" s="8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2">
      <c r="A742" s="7"/>
      <c r="B742" s="7"/>
      <c r="C742" s="7"/>
      <c r="D742" s="8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2">
      <c r="A743" s="7"/>
      <c r="B743" s="7"/>
      <c r="C743" s="7"/>
      <c r="D743" s="8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2">
      <c r="A744" s="7"/>
      <c r="B744" s="7"/>
      <c r="C744" s="7"/>
      <c r="D744" s="8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2">
      <c r="A745" s="7"/>
      <c r="B745" s="7"/>
      <c r="C745" s="7"/>
      <c r="D745" s="8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2">
      <c r="A746" s="7"/>
      <c r="B746" s="7"/>
      <c r="C746" s="7"/>
      <c r="D746" s="8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2">
      <c r="A747" s="7"/>
      <c r="B747" s="7"/>
      <c r="C747" s="7"/>
      <c r="D747" s="8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2">
      <c r="A748" s="7"/>
      <c r="B748" s="7"/>
      <c r="C748" s="7"/>
      <c r="D748" s="8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2">
      <c r="A749" s="7"/>
      <c r="B749" s="7"/>
      <c r="C749" s="7"/>
      <c r="D749" s="8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2">
      <c r="A750" s="7"/>
      <c r="B750" s="7"/>
      <c r="C750" s="7"/>
      <c r="D750" s="8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2">
      <c r="A751" s="7"/>
      <c r="B751" s="7"/>
      <c r="C751" s="7"/>
      <c r="D751" s="8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2">
      <c r="A752" s="7"/>
      <c r="B752" s="7"/>
      <c r="C752" s="7"/>
      <c r="D752" s="8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2">
      <c r="A753" s="7"/>
      <c r="B753" s="7"/>
      <c r="C753" s="7"/>
      <c r="D753" s="8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2">
      <c r="A754" s="7"/>
      <c r="B754" s="7"/>
      <c r="C754" s="7"/>
      <c r="D754" s="8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2">
      <c r="A755" s="7"/>
      <c r="B755" s="7"/>
      <c r="C755" s="7"/>
      <c r="D755" s="8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2">
      <c r="A756" s="7"/>
      <c r="B756" s="7"/>
      <c r="C756" s="7"/>
      <c r="D756" s="8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2">
      <c r="A757" s="7"/>
      <c r="B757" s="7"/>
      <c r="C757" s="7"/>
      <c r="D757" s="8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2">
      <c r="A758" s="7"/>
      <c r="B758" s="7"/>
      <c r="C758" s="7"/>
      <c r="D758" s="8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2">
      <c r="A759" s="7"/>
      <c r="B759" s="7"/>
      <c r="C759" s="7"/>
      <c r="D759" s="8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2">
      <c r="A760" s="7"/>
      <c r="B760" s="7"/>
      <c r="C760" s="7"/>
      <c r="D760" s="8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2">
      <c r="A761" s="7"/>
      <c r="B761" s="7"/>
      <c r="C761" s="7"/>
      <c r="D761" s="8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2">
      <c r="A762" s="7"/>
      <c r="B762" s="7"/>
      <c r="C762" s="7"/>
      <c r="D762" s="8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2">
      <c r="A763" s="7"/>
      <c r="B763" s="7"/>
      <c r="C763" s="7"/>
      <c r="D763" s="8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2">
      <c r="A764" s="7"/>
      <c r="B764" s="7"/>
      <c r="C764" s="7"/>
      <c r="D764" s="8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2">
      <c r="A765" s="7"/>
      <c r="B765" s="7"/>
      <c r="C765" s="7"/>
      <c r="D765" s="8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2">
      <c r="A766" s="7"/>
      <c r="B766" s="7"/>
      <c r="C766" s="7"/>
      <c r="D766" s="8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2">
      <c r="A767" s="7"/>
      <c r="B767" s="7"/>
      <c r="C767" s="7"/>
      <c r="D767" s="8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2">
      <c r="A768" s="7"/>
      <c r="B768" s="7"/>
      <c r="C768" s="7"/>
      <c r="D768" s="8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2">
      <c r="A769" s="7"/>
      <c r="B769" s="7"/>
      <c r="C769" s="7"/>
      <c r="D769" s="8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2">
      <c r="A770" s="7"/>
      <c r="B770" s="7"/>
      <c r="C770" s="7"/>
      <c r="D770" s="8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2">
      <c r="A771" s="7"/>
      <c r="B771" s="7"/>
      <c r="C771" s="7"/>
      <c r="D771" s="8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2">
      <c r="A772" s="7"/>
      <c r="B772" s="7"/>
      <c r="C772" s="7"/>
      <c r="D772" s="8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2">
      <c r="A773" s="7"/>
      <c r="B773" s="7"/>
      <c r="C773" s="7"/>
      <c r="D773" s="8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2">
      <c r="A774" s="7"/>
      <c r="B774" s="7"/>
      <c r="C774" s="7"/>
      <c r="D774" s="8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2">
      <c r="A775" s="7"/>
      <c r="B775" s="7"/>
      <c r="C775" s="7"/>
      <c r="D775" s="8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2">
      <c r="A776" s="7"/>
      <c r="B776" s="7"/>
      <c r="C776" s="7"/>
      <c r="D776" s="8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2">
      <c r="A777" s="7"/>
      <c r="B777" s="7"/>
      <c r="C777" s="7"/>
      <c r="D777" s="8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2">
      <c r="A778" s="7"/>
      <c r="B778" s="7"/>
      <c r="C778" s="7"/>
      <c r="D778" s="8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2">
      <c r="A779" s="7"/>
      <c r="B779" s="7"/>
      <c r="C779" s="7"/>
      <c r="D779" s="8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2">
      <c r="A780" s="7"/>
      <c r="B780" s="7"/>
      <c r="C780" s="7"/>
      <c r="D780" s="8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2">
      <c r="A781" s="7"/>
      <c r="B781" s="7"/>
      <c r="C781" s="7"/>
      <c r="D781" s="8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2">
      <c r="A782" s="7"/>
      <c r="B782" s="7"/>
      <c r="C782" s="7"/>
      <c r="D782" s="8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2">
      <c r="A783" s="7"/>
      <c r="B783" s="7"/>
      <c r="C783" s="7"/>
      <c r="D783" s="8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2">
      <c r="A784" s="7"/>
      <c r="B784" s="7"/>
      <c r="C784" s="7"/>
      <c r="D784" s="8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2">
      <c r="A785" s="7"/>
      <c r="B785" s="7"/>
      <c r="C785" s="7"/>
      <c r="D785" s="8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2">
      <c r="A786" s="7"/>
      <c r="B786" s="7"/>
      <c r="C786" s="7"/>
      <c r="D786" s="8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2">
      <c r="A787" s="7"/>
      <c r="B787" s="7"/>
      <c r="C787" s="7"/>
      <c r="D787" s="8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2">
      <c r="A788" s="7"/>
      <c r="B788" s="7"/>
      <c r="C788" s="7"/>
      <c r="D788" s="8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2">
      <c r="A789" s="7"/>
      <c r="B789" s="7"/>
      <c r="C789" s="7"/>
      <c r="D789" s="8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2">
      <c r="A790" s="7"/>
      <c r="B790" s="7"/>
      <c r="C790" s="7"/>
      <c r="D790" s="8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2">
      <c r="A791" s="7"/>
      <c r="B791" s="7"/>
      <c r="C791" s="7"/>
      <c r="D791" s="8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2">
      <c r="A792" s="7"/>
      <c r="B792" s="7"/>
      <c r="C792" s="7"/>
      <c r="D792" s="8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2">
      <c r="A793" s="7"/>
      <c r="B793" s="7"/>
      <c r="C793" s="7"/>
      <c r="D793" s="8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2">
      <c r="A794" s="7"/>
      <c r="B794" s="7"/>
      <c r="C794" s="7"/>
      <c r="D794" s="8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2">
      <c r="A795" s="7"/>
      <c r="B795" s="7"/>
      <c r="C795" s="7"/>
      <c r="D795" s="8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2">
      <c r="A796" s="7"/>
      <c r="B796" s="7"/>
      <c r="C796" s="7"/>
      <c r="D796" s="8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2">
      <c r="A797" s="7"/>
      <c r="B797" s="7"/>
      <c r="C797" s="7"/>
      <c r="D797" s="8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2">
      <c r="A798" s="7"/>
      <c r="B798" s="7"/>
      <c r="C798" s="7"/>
      <c r="D798" s="8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2">
      <c r="A799" s="7"/>
      <c r="B799" s="7"/>
      <c r="C799" s="7"/>
      <c r="D799" s="8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2">
      <c r="A800" s="7"/>
      <c r="B800" s="7"/>
      <c r="C800" s="7"/>
      <c r="D800" s="8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2">
      <c r="A801" s="7"/>
      <c r="B801" s="7"/>
      <c r="C801" s="7"/>
      <c r="D801" s="8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2">
      <c r="A802" s="7"/>
      <c r="B802" s="7"/>
      <c r="C802" s="7"/>
      <c r="D802" s="8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2">
      <c r="A803" s="7"/>
      <c r="B803" s="7"/>
      <c r="C803" s="7"/>
      <c r="D803" s="8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2">
      <c r="A804" s="7"/>
      <c r="B804" s="7"/>
      <c r="C804" s="7"/>
      <c r="D804" s="8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2">
      <c r="A805" s="7"/>
      <c r="B805" s="7"/>
      <c r="C805" s="7"/>
      <c r="D805" s="8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2">
      <c r="A806" s="7"/>
      <c r="B806" s="7"/>
      <c r="C806" s="7"/>
      <c r="D806" s="8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2">
      <c r="A807" s="7"/>
      <c r="B807" s="7"/>
      <c r="C807" s="7"/>
      <c r="D807" s="8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2">
      <c r="A808" s="7"/>
      <c r="B808" s="7"/>
      <c r="C808" s="7"/>
      <c r="D808" s="8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2">
      <c r="A809" s="7"/>
      <c r="B809" s="7"/>
      <c r="C809" s="7"/>
      <c r="D809" s="8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2">
      <c r="A810" s="7"/>
      <c r="B810" s="7"/>
      <c r="C810" s="7"/>
      <c r="D810" s="8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2">
      <c r="A811" s="7"/>
      <c r="B811" s="7"/>
      <c r="C811" s="7"/>
      <c r="D811" s="8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2">
      <c r="A812" s="7"/>
      <c r="B812" s="7"/>
      <c r="C812" s="7"/>
      <c r="D812" s="8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2">
      <c r="A813" s="7"/>
      <c r="B813" s="7"/>
      <c r="C813" s="7"/>
      <c r="D813" s="8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2">
      <c r="A814" s="7"/>
      <c r="B814" s="7"/>
      <c r="C814" s="7"/>
      <c r="D814" s="8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2">
      <c r="A815" s="7"/>
      <c r="B815" s="7"/>
      <c r="C815" s="7"/>
      <c r="D815" s="8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2">
      <c r="A816" s="7"/>
      <c r="B816" s="7"/>
      <c r="C816" s="7"/>
      <c r="D816" s="8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2">
      <c r="A817" s="7"/>
      <c r="B817" s="7"/>
      <c r="C817" s="7"/>
      <c r="D817" s="8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2">
      <c r="A818" s="7"/>
      <c r="B818" s="7"/>
      <c r="C818" s="7"/>
      <c r="D818" s="8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2">
      <c r="A819" s="7"/>
      <c r="B819" s="7"/>
      <c r="C819" s="7"/>
      <c r="D819" s="8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2">
      <c r="A820" s="7"/>
      <c r="B820" s="7"/>
      <c r="C820" s="7"/>
      <c r="D820" s="8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2">
      <c r="A821" s="7"/>
      <c r="B821" s="7"/>
      <c r="C821" s="7"/>
      <c r="D821" s="8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2">
      <c r="A822" s="7"/>
      <c r="B822" s="7"/>
      <c r="C822" s="7"/>
      <c r="D822" s="8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2">
      <c r="A823" s="7"/>
      <c r="B823" s="7"/>
      <c r="C823" s="7"/>
      <c r="D823" s="8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2">
      <c r="A824" s="7"/>
      <c r="B824" s="7"/>
      <c r="C824" s="7"/>
      <c r="D824" s="8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2">
      <c r="A825" s="7"/>
      <c r="B825" s="7"/>
      <c r="C825" s="7"/>
      <c r="D825" s="8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2">
      <c r="A826" s="7"/>
      <c r="B826" s="7"/>
      <c r="C826" s="7"/>
      <c r="D826" s="8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2">
      <c r="A827" s="7"/>
      <c r="B827" s="7"/>
      <c r="C827" s="7"/>
      <c r="D827" s="8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2">
      <c r="A828" s="7"/>
      <c r="B828" s="7"/>
      <c r="C828" s="7"/>
      <c r="D828" s="8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2">
      <c r="A829" s="7"/>
      <c r="B829" s="7"/>
      <c r="C829" s="7"/>
      <c r="D829" s="8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2">
      <c r="A830" s="7"/>
      <c r="B830" s="7"/>
      <c r="C830" s="7"/>
      <c r="D830" s="8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2">
      <c r="A831" s="7"/>
      <c r="B831" s="7"/>
      <c r="C831" s="7"/>
      <c r="D831" s="8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2">
      <c r="A832" s="7"/>
      <c r="B832" s="7"/>
      <c r="C832" s="7"/>
      <c r="D832" s="8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2">
      <c r="A833" s="7"/>
      <c r="B833" s="7"/>
      <c r="C833" s="7"/>
      <c r="D833" s="8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2">
      <c r="A834" s="7"/>
      <c r="B834" s="7"/>
      <c r="C834" s="7"/>
      <c r="D834" s="8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2">
      <c r="A835" s="7"/>
      <c r="B835" s="7"/>
      <c r="C835" s="7"/>
      <c r="D835" s="8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2">
      <c r="A836" s="7"/>
      <c r="B836" s="7"/>
      <c r="C836" s="7"/>
      <c r="D836" s="8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2">
      <c r="A837" s="7"/>
      <c r="B837" s="7"/>
      <c r="C837" s="7"/>
      <c r="D837" s="8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2">
      <c r="A838" s="7"/>
      <c r="B838" s="7"/>
      <c r="C838" s="7"/>
      <c r="D838" s="8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2">
      <c r="A839" s="7"/>
      <c r="B839" s="7"/>
      <c r="C839" s="7"/>
      <c r="D839" s="8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2">
      <c r="A840" s="7"/>
      <c r="B840" s="7"/>
      <c r="C840" s="7"/>
      <c r="D840" s="8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2">
      <c r="A841" s="7"/>
      <c r="B841" s="7"/>
      <c r="C841" s="7"/>
      <c r="D841" s="8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2">
      <c r="A842" s="7"/>
      <c r="B842" s="7"/>
      <c r="C842" s="7"/>
      <c r="D842" s="8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2">
      <c r="A843" s="7"/>
      <c r="B843" s="7"/>
      <c r="C843" s="7"/>
      <c r="D843" s="8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2">
      <c r="A844" s="7"/>
      <c r="B844" s="7"/>
      <c r="C844" s="7"/>
      <c r="D844" s="8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2">
      <c r="A845" s="7"/>
      <c r="B845" s="7"/>
      <c r="C845" s="7"/>
      <c r="D845" s="8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2">
      <c r="A846" s="7"/>
      <c r="B846" s="7"/>
      <c r="C846" s="7"/>
      <c r="D846" s="8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2">
      <c r="A847" s="7"/>
      <c r="B847" s="7"/>
      <c r="C847" s="7"/>
      <c r="D847" s="8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2">
      <c r="A848" s="7"/>
      <c r="B848" s="7"/>
      <c r="C848" s="7"/>
      <c r="D848" s="8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2">
      <c r="A849" s="7"/>
      <c r="B849" s="7"/>
      <c r="C849" s="7"/>
      <c r="D849" s="8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2">
      <c r="A850" s="7"/>
      <c r="B850" s="7"/>
      <c r="C850" s="7"/>
      <c r="D850" s="8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2">
      <c r="A851" s="7"/>
      <c r="B851" s="7"/>
      <c r="C851" s="7"/>
      <c r="D851" s="8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2">
      <c r="A852" s="7"/>
      <c r="B852" s="7"/>
      <c r="C852" s="7"/>
      <c r="D852" s="8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2">
      <c r="A853" s="7"/>
      <c r="B853" s="7"/>
      <c r="C853" s="7"/>
      <c r="D853" s="8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2">
      <c r="A854" s="7"/>
      <c r="B854" s="7"/>
      <c r="C854" s="7"/>
      <c r="D854" s="8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2">
      <c r="A855" s="7"/>
      <c r="B855" s="7"/>
      <c r="C855" s="7"/>
      <c r="D855" s="8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2">
      <c r="A856" s="7"/>
      <c r="B856" s="7"/>
      <c r="C856" s="7"/>
      <c r="D856" s="8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2">
      <c r="A857" s="7"/>
      <c r="B857" s="7"/>
      <c r="C857" s="7"/>
      <c r="D857" s="8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2">
      <c r="A858" s="7"/>
      <c r="B858" s="7"/>
      <c r="C858" s="7"/>
      <c r="D858" s="8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2">
      <c r="A859" s="7"/>
      <c r="B859" s="7"/>
      <c r="C859" s="7"/>
      <c r="D859" s="8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2">
      <c r="A860" s="7"/>
      <c r="B860" s="7"/>
      <c r="C860" s="7"/>
      <c r="D860" s="8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2">
      <c r="A861" s="7"/>
      <c r="B861" s="7"/>
      <c r="C861" s="7"/>
      <c r="D861" s="8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2">
      <c r="A862" s="7"/>
      <c r="B862" s="7"/>
      <c r="C862" s="7"/>
      <c r="D862" s="8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2">
      <c r="A863" s="7"/>
      <c r="B863" s="7"/>
      <c r="C863" s="7"/>
      <c r="D863" s="8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2">
      <c r="A864" s="7"/>
      <c r="B864" s="7"/>
      <c r="C864" s="7"/>
      <c r="D864" s="8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2">
      <c r="A865" s="7"/>
      <c r="B865" s="7"/>
      <c r="C865" s="7"/>
      <c r="D865" s="8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2">
      <c r="A866" s="7"/>
      <c r="B866" s="7"/>
      <c r="C866" s="7"/>
      <c r="D866" s="8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2">
      <c r="A867" s="7"/>
      <c r="B867" s="7"/>
      <c r="C867" s="7"/>
      <c r="D867" s="8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2">
      <c r="A868" s="7"/>
      <c r="B868" s="7"/>
      <c r="C868" s="7"/>
      <c r="D868" s="8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2">
      <c r="A869" s="7"/>
      <c r="B869" s="7"/>
      <c r="C869" s="7"/>
      <c r="D869" s="8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2">
      <c r="A870" s="7"/>
      <c r="B870" s="7"/>
      <c r="C870" s="7"/>
      <c r="D870" s="8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2">
      <c r="A871" s="7"/>
      <c r="B871" s="7"/>
      <c r="C871" s="7"/>
      <c r="D871" s="8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2">
      <c r="A872" s="7"/>
      <c r="B872" s="7"/>
      <c r="C872" s="7"/>
      <c r="D872" s="8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2">
      <c r="A873" s="7"/>
      <c r="B873" s="7"/>
      <c r="C873" s="7"/>
      <c r="D873" s="8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2">
      <c r="A874" s="7"/>
      <c r="B874" s="7"/>
      <c r="C874" s="7"/>
      <c r="D874" s="8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2">
      <c r="A875" s="7"/>
      <c r="B875" s="7"/>
      <c r="C875" s="7"/>
      <c r="D875" s="8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2">
      <c r="A876" s="7"/>
      <c r="B876" s="7"/>
      <c r="C876" s="7"/>
      <c r="D876" s="8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2">
      <c r="A877" s="7"/>
      <c r="B877" s="7"/>
      <c r="C877" s="7"/>
      <c r="D877" s="8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2">
      <c r="A878" s="7"/>
      <c r="B878" s="7"/>
      <c r="C878" s="7"/>
      <c r="D878" s="8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2">
      <c r="A879" s="7"/>
      <c r="B879" s="7"/>
      <c r="C879" s="7"/>
      <c r="D879" s="8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2">
      <c r="A880" s="7"/>
      <c r="B880" s="7"/>
      <c r="C880" s="7"/>
      <c r="D880" s="8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2">
      <c r="A881" s="7"/>
      <c r="B881" s="7"/>
      <c r="C881" s="7"/>
      <c r="D881" s="8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2">
      <c r="A882" s="7"/>
      <c r="B882" s="7"/>
      <c r="C882" s="7"/>
      <c r="D882" s="8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2">
      <c r="A883" s="7"/>
      <c r="B883" s="7"/>
      <c r="C883" s="7"/>
      <c r="D883" s="8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2">
      <c r="A884" s="7"/>
      <c r="B884" s="7"/>
      <c r="C884" s="7"/>
      <c r="D884" s="8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2">
      <c r="A885" s="7"/>
      <c r="B885" s="7"/>
      <c r="C885" s="7"/>
      <c r="D885" s="8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2">
      <c r="A886" s="7"/>
      <c r="B886" s="7"/>
      <c r="C886" s="7"/>
      <c r="D886" s="8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2">
      <c r="A887" s="7"/>
      <c r="B887" s="7"/>
      <c r="C887" s="7"/>
      <c r="D887" s="8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2">
      <c r="A888" s="7"/>
      <c r="B888" s="7"/>
      <c r="C888" s="7"/>
      <c r="D888" s="8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2">
      <c r="A889" s="7"/>
      <c r="B889" s="7"/>
      <c r="C889" s="7"/>
      <c r="D889" s="8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2">
      <c r="A890" s="7"/>
      <c r="B890" s="7"/>
      <c r="C890" s="7"/>
      <c r="D890" s="8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2">
      <c r="A891" s="7"/>
      <c r="B891" s="7"/>
      <c r="C891" s="7"/>
      <c r="D891" s="8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2">
      <c r="A892" s="7"/>
      <c r="B892" s="7"/>
      <c r="C892" s="7"/>
      <c r="D892" s="8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2">
      <c r="A893" s="7"/>
      <c r="B893" s="7"/>
      <c r="C893" s="7"/>
      <c r="D893" s="8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2">
      <c r="A894" s="7"/>
      <c r="B894" s="7"/>
      <c r="C894" s="7"/>
      <c r="D894" s="8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2">
      <c r="A895" s="7"/>
      <c r="B895" s="7"/>
      <c r="C895" s="7"/>
      <c r="D895" s="8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2">
      <c r="A896" s="7"/>
      <c r="B896" s="7"/>
      <c r="C896" s="7"/>
      <c r="D896" s="8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2">
      <c r="A897" s="7"/>
      <c r="B897" s="7"/>
      <c r="C897" s="7"/>
      <c r="D897" s="8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2">
      <c r="A898" s="7"/>
      <c r="B898" s="7"/>
      <c r="C898" s="7"/>
      <c r="D898" s="8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2">
      <c r="A899" s="7"/>
      <c r="B899" s="7"/>
      <c r="C899" s="7"/>
      <c r="D899" s="8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2">
      <c r="A900" s="7"/>
      <c r="B900" s="7"/>
      <c r="C900" s="7"/>
      <c r="D900" s="8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2">
      <c r="A901" s="7"/>
      <c r="B901" s="7"/>
      <c r="C901" s="7"/>
      <c r="D901" s="8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2">
      <c r="A902" s="7"/>
      <c r="B902" s="7"/>
      <c r="C902" s="7"/>
      <c r="D902" s="8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2">
      <c r="A903" s="7"/>
      <c r="B903" s="7"/>
      <c r="C903" s="7"/>
      <c r="D903" s="8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2">
      <c r="A904" s="7"/>
      <c r="B904" s="7"/>
      <c r="C904" s="7"/>
      <c r="D904" s="8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2">
      <c r="A905" s="7"/>
      <c r="B905" s="7"/>
      <c r="C905" s="7"/>
      <c r="D905" s="8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2">
      <c r="A906" s="7"/>
      <c r="B906" s="7"/>
      <c r="C906" s="7"/>
      <c r="D906" s="8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2">
      <c r="A907" s="7"/>
      <c r="B907" s="7"/>
      <c r="C907" s="7"/>
      <c r="D907" s="8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2">
      <c r="A908" s="7"/>
      <c r="B908" s="7"/>
      <c r="C908" s="7"/>
      <c r="D908" s="8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2">
      <c r="A909" s="7"/>
      <c r="B909" s="7"/>
      <c r="C909" s="7"/>
      <c r="D909" s="8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2">
      <c r="A910" s="7"/>
      <c r="B910" s="7"/>
      <c r="C910" s="7"/>
      <c r="D910" s="8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2">
      <c r="A911" s="7"/>
      <c r="B911" s="7"/>
      <c r="C911" s="7"/>
      <c r="D911" s="8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2">
      <c r="A912" s="7"/>
      <c r="B912" s="7"/>
      <c r="C912" s="7"/>
      <c r="D912" s="8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2">
      <c r="A913" s="7"/>
      <c r="B913" s="7"/>
      <c r="C913" s="7"/>
      <c r="D913" s="8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2">
      <c r="A914" s="7"/>
      <c r="B914" s="7"/>
      <c r="C914" s="7"/>
      <c r="D914" s="8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2">
      <c r="A915" s="7"/>
      <c r="B915" s="7"/>
      <c r="C915" s="7"/>
      <c r="D915" s="8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2">
      <c r="A916" s="7"/>
      <c r="B916" s="7"/>
      <c r="C916" s="7"/>
      <c r="D916" s="8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2">
      <c r="A917" s="7"/>
      <c r="B917" s="7"/>
      <c r="C917" s="7"/>
      <c r="D917" s="8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2">
      <c r="A918" s="7"/>
      <c r="B918" s="7"/>
      <c r="C918" s="7"/>
      <c r="D918" s="8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2">
      <c r="A919" s="7"/>
      <c r="B919" s="7"/>
      <c r="C919" s="7"/>
      <c r="D919" s="8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2">
      <c r="A920" s="7"/>
      <c r="B920" s="7"/>
      <c r="C920" s="7"/>
      <c r="D920" s="8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2">
      <c r="A921" s="7"/>
      <c r="B921" s="7"/>
      <c r="C921" s="7"/>
      <c r="D921" s="8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2">
      <c r="A922" s="7"/>
      <c r="B922" s="7"/>
      <c r="C922" s="7"/>
      <c r="D922" s="8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2">
      <c r="A923" s="7"/>
      <c r="B923" s="7"/>
      <c r="C923" s="7"/>
      <c r="D923" s="8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2">
      <c r="A924" s="7"/>
      <c r="B924" s="7"/>
      <c r="C924" s="7"/>
      <c r="D924" s="8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2">
      <c r="A925" s="7"/>
      <c r="B925" s="7"/>
      <c r="C925" s="7"/>
      <c r="D925" s="8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2">
      <c r="A926" s="7"/>
      <c r="B926" s="7"/>
      <c r="C926" s="7"/>
      <c r="D926" s="8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2">
      <c r="A927" s="7"/>
      <c r="B927" s="7"/>
      <c r="C927" s="7"/>
      <c r="D927" s="8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2">
      <c r="A928" s="7"/>
      <c r="B928" s="7"/>
      <c r="C928" s="7"/>
      <c r="D928" s="8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2">
      <c r="A929" s="7"/>
      <c r="B929" s="7"/>
      <c r="C929" s="7"/>
      <c r="D929" s="8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2">
      <c r="A930" s="7"/>
      <c r="B930" s="7"/>
      <c r="C930" s="7"/>
      <c r="D930" s="8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2">
      <c r="A931" s="7"/>
      <c r="B931" s="7"/>
      <c r="C931" s="7"/>
      <c r="D931" s="8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2">
      <c r="A932" s="7"/>
      <c r="B932" s="7"/>
      <c r="C932" s="7"/>
      <c r="D932" s="8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2">
      <c r="A933" s="7"/>
      <c r="B933" s="7"/>
      <c r="C933" s="7"/>
      <c r="D933" s="8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2">
      <c r="A934" s="7"/>
      <c r="B934" s="7"/>
      <c r="C934" s="7"/>
      <c r="D934" s="8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2">
      <c r="A935" s="7"/>
      <c r="B935" s="7"/>
      <c r="C935" s="7"/>
      <c r="D935" s="8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2">
      <c r="A936" s="7"/>
      <c r="B936" s="7"/>
      <c r="C936" s="7"/>
      <c r="D936" s="8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2">
      <c r="A937" s="7"/>
      <c r="B937" s="7"/>
      <c r="C937" s="7"/>
      <c r="D937" s="8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2">
      <c r="A938" s="7"/>
      <c r="B938" s="7"/>
      <c r="C938" s="7"/>
      <c r="D938" s="8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2">
      <c r="A939" s="7"/>
      <c r="B939" s="7"/>
      <c r="C939" s="7"/>
      <c r="D939" s="8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2">
      <c r="A940" s="7"/>
      <c r="B940" s="7"/>
      <c r="C940" s="7"/>
      <c r="D940" s="8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2">
      <c r="A941" s="7"/>
      <c r="B941" s="7"/>
      <c r="C941" s="7"/>
      <c r="D941" s="8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2">
      <c r="A942" s="7"/>
      <c r="B942" s="7"/>
      <c r="C942" s="7"/>
      <c r="D942" s="8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2">
      <c r="A943" s="7"/>
      <c r="B943" s="7"/>
      <c r="C943" s="7"/>
      <c r="D943" s="8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2">
      <c r="A944" s="7"/>
      <c r="B944" s="7"/>
      <c r="C944" s="7"/>
      <c r="D944" s="8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2">
      <c r="A945" s="7"/>
      <c r="B945" s="7"/>
      <c r="C945" s="7"/>
      <c r="D945" s="8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2">
      <c r="A946" s="7"/>
      <c r="B946" s="7"/>
      <c r="C946" s="7"/>
      <c r="D946" s="8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2">
      <c r="A947" s="7"/>
      <c r="B947" s="7"/>
      <c r="C947" s="7"/>
      <c r="D947" s="8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2">
      <c r="A948" s="7"/>
      <c r="B948" s="7"/>
      <c r="C948" s="7"/>
      <c r="D948" s="8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2">
      <c r="A949" s="7"/>
      <c r="B949" s="7"/>
      <c r="C949" s="7"/>
      <c r="D949" s="8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2">
      <c r="A950" s="7"/>
      <c r="B950" s="7"/>
      <c r="C950" s="7"/>
      <c r="D950" s="8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2">
      <c r="A951" s="7"/>
      <c r="B951" s="7"/>
      <c r="C951" s="7"/>
      <c r="D951" s="8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2">
      <c r="A952" s="7"/>
      <c r="B952" s="7"/>
      <c r="C952" s="7"/>
      <c r="D952" s="8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2">
      <c r="A953" s="7"/>
      <c r="B953" s="7"/>
      <c r="C953" s="7"/>
      <c r="D953" s="8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2">
      <c r="A954" s="7"/>
      <c r="B954" s="7"/>
      <c r="C954" s="7"/>
      <c r="D954" s="8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2">
      <c r="A955" s="7"/>
      <c r="B955" s="7"/>
      <c r="C955" s="7"/>
      <c r="D955" s="8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2">
      <c r="A956" s="7"/>
      <c r="B956" s="7"/>
      <c r="C956" s="7"/>
      <c r="D956" s="8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2">
      <c r="A957" s="7"/>
      <c r="B957" s="7"/>
      <c r="C957" s="7"/>
      <c r="D957" s="8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2">
      <c r="A958" s="7"/>
      <c r="B958" s="7"/>
      <c r="C958" s="7"/>
      <c r="D958" s="8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2">
      <c r="A959" s="7"/>
      <c r="B959" s="7"/>
      <c r="C959" s="7"/>
      <c r="D959" s="8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2">
      <c r="A960" s="7"/>
      <c r="B960" s="7"/>
      <c r="C960" s="7"/>
      <c r="D960" s="8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2">
      <c r="A961" s="7"/>
      <c r="B961" s="7"/>
      <c r="C961" s="7"/>
      <c r="D961" s="8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2">
      <c r="A962" s="7"/>
      <c r="B962" s="7"/>
      <c r="C962" s="7"/>
      <c r="D962" s="8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2">
      <c r="A963" s="7"/>
      <c r="B963" s="7"/>
      <c r="C963" s="7"/>
      <c r="D963" s="8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2">
      <c r="A964" s="7"/>
      <c r="B964" s="7"/>
      <c r="C964" s="7"/>
      <c r="D964" s="8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2">
      <c r="A965" s="7"/>
      <c r="B965" s="7"/>
      <c r="C965" s="7"/>
      <c r="D965" s="8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2">
      <c r="A966" s="7"/>
      <c r="B966" s="7"/>
      <c r="C966" s="7"/>
      <c r="D966" s="8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2">
      <c r="A967" s="7"/>
      <c r="B967" s="7"/>
      <c r="C967" s="7"/>
      <c r="D967" s="8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2">
      <c r="A968" s="7"/>
      <c r="B968" s="7"/>
      <c r="C968" s="7"/>
      <c r="D968" s="8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2">
      <c r="A969" s="7"/>
      <c r="B969" s="7"/>
      <c r="C969" s="7"/>
      <c r="D969" s="8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2">
      <c r="A970" s="7"/>
      <c r="B970" s="7"/>
      <c r="C970" s="7"/>
      <c r="D970" s="8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2">
      <c r="A971" s="7"/>
      <c r="B971" s="7"/>
      <c r="C971" s="7"/>
      <c r="D971" s="8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2">
      <c r="A972" s="7"/>
      <c r="B972" s="7"/>
      <c r="C972" s="7"/>
      <c r="D972" s="8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2">
      <c r="A973" s="7"/>
      <c r="B973" s="7"/>
      <c r="C973" s="7"/>
      <c r="D973" s="8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2">
      <c r="A974" s="7"/>
      <c r="B974" s="7"/>
      <c r="C974" s="7"/>
      <c r="D974" s="8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2">
      <c r="A975" s="7"/>
      <c r="B975" s="7"/>
      <c r="C975" s="7"/>
      <c r="D975" s="8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2">
      <c r="A976" s="7"/>
      <c r="B976" s="7"/>
      <c r="C976" s="7"/>
      <c r="D976" s="8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2">
      <c r="A977" s="7"/>
      <c r="B977" s="7"/>
      <c r="C977" s="7"/>
      <c r="D977" s="8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2">
      <c r="A978" s="7"/>
      <c r="B978" s="7"/>
      <c r="C978" s="7"/>
      <c r="D978" s="8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2">
      <c r="A979" s="7"/>
      <c r="B979" s="7"/>
      <c r="C979" s="7"/>
      <c r="D979" s="8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2">
      <c r="A980" s="7"/>
      <c r="B980" s="7"/>
      <c r="C980" s="7"/>
      <c r="D980" s="8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2">
      <c r="A981" s="7"/>
      <c r="B981" s="7"/>
      <c r="C981" s="7"/>
      <c r="D981" s="8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2">
      <c r="A982" s="7"/>
      <c r="B982" s="7"/>
      <c r="C982" s="7"/>
      <c r="D982" s="8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2">
      <c r="A983" s="7"/>
      <c r="B983" s="7"/>
      <c r="C983" s="7"/>
      <c r="D983" s="8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2">
      <c r="A984" s="7"/>
      <c r="B984" s="7"/>
      <c r="C984" s="7"/>
      <c r="D984" s="8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2">
      <c r="A985" s="7"/>
      <c r="B985" s="7"/>
      <c r="C985" s="7"/>
      <c r="D985" s="8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2">
      <c r="A986" s="7"/>
      <c r="B986" s="7"/>
      <c r="C986" s="7"/>
      <c r="D986" s="8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2">
      <c r="A987" s="7"/>
      <c r="B987" s="7"/>
      <c r="C987" s="7"/>
      <c r="D987" s="8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2">
      <c r="A988" s="7"/>
      <c r="B988" s="7"/>
      <c r="C988" s="7"/>
      <c r="D988" s="8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2">
      <c r="A989" s="7"/>
      <c r="B989" s="7"/>
      <c r="C989" s="7"/>
      <c r="D989" s="8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2">
      <c r="A990" s="7"/>
      <c r="B990" s="7"/>
      <c r="C990" s="7"/>
      <c r="D990" s="8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2">
      <c r="A991" s="7"/>
      <c r="B991" s="7"/>
      <c r="C991" s="7"/>
      <c r="D991" s="8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2">
      <c r="A992" s="7"/>
      <c r="B992" s="7"/>
      <c r="C992" s="7"/>
      <c r="D992" s="8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2">
      <c r="A993" s="7"/>
      <c r="B993" s="7"/>
      <c r="C993" s="7"/>
      <c r="D993" s="8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2">
      <c r="A994" s="7"/>
      <c r="B994" s="7"/>
      <c r="C994" s="7"/>
      <c r="D994" s="8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2">
      <c r="A995" s="7"/>
      <c r="B995" s="7"/>
      <c r="C995" s="7"/>
      <c r="D995" s="8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2">
      <c r="A996" s="7"/>
      <c r="B996" s="7"/>
      <c r="C996" s="7"/>
      <c r="D996" s="8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2">
      <c r="A997" s="7"/>
      <c r="B997" s="7"/>
      <c r="C997" s="7"/>
      <c r="D997" s="8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2">
      <c r="A998" s="7"/>
      <c r="B998" s="7"/>
      <c r="C998" s="7"/>
      <c r="D998" s="8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2">
      <c r="A999" s="7"/>
      <c r="B999" s="7"/>
      <c r="C999" s="7"/>
      <c r="D999" s="8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3.2">
      <c r="A1000" s="7"/>
      <c r="B1000" s="7"/>
      <c r="C1000" s="7"/>
      <c r="D1000" s="8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23.88671875" customWidth="1"/>
    <col min="2" max="2" width="42.33203125" customWidth="1"/>
    <col min="3" max="3" width="41.88671875" customWidth="1"/>
    <col min="4" max="4" width="17.6640625" style="85" customWidth="1"/>
    <col min="5" max="5" width="22.33203125" customWidth="1"/>
  </cols>
  <sheetData>
    <row r="1" spans="1:26" ht="15.75" customHeight="1">
      <c r="A1" s="62" t="s">
        <v>0</v>
      </c>
      <c r="B1" s="62" t="s">
        <v>1</v>
      </c>
      <c r="C1" s="63" t="s">
        <v>2</v>
      </c>
      <c r="D1" s="102" t="s">
        <v>9</v>
      </c>
      <c r="E1" s="62" t="s">
        <v>10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5.75" customHeight="1">
      <c r="A2" s="23" t="s">
        <v>955</v>
      </c>
      <c r="B2" s="23" t="s">
        <v>956</v>
      </c>
      <c r="C2" s="65" t="s">
        <v>957</v>
      </c>
      <c r="D2" s="103" t="s">
        <v>958</v>
      </c>
      <c r="E2" s="23" t="s">
        <v>959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15.75" customHeight="1">
      <c r="A3" s="58" t="s">
        <v>960</v>
      </c>
      <c r="B3" s="58" t="s">
        <v>961</v>
      </c>
      <c r="C3" s="58" t="s">
        <v>962</v>
      </c>
      <c r="D3" s="8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.75" customHeight="1">
      <c r="A4" s="58" t="s">
        <v>963</v>
      </c>
      <c r="B4" s="58" t="s">
        <v>964</v>
      </c>
      <c r="C4" s="58" t="s">
        <v>965</v>
      </c>
      <c r="D4" s="87"/>
      <c r="E4" s="58" t="s">
        <v>966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.75" customHeight="1">
      <c r="A5" s="58" t="s">
        <v>967</v>
      </c>
      <c r="B5" s="58" t="s">
        <v>968</v>
      </c>
      <c r="C5" s="68" t="s">
        <v>21</v>
      </c>
      <c r="D5" s="93" t="s">
        <v>969</v>
      </c>
      <c r="E5" s="58" t="s">
        <v>970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>
      <c r="A6" s="58" t="s">
        <v>971</v>
      </c>
      <c r="B6" s="58" t="s">
        <v>972</v>
      </c>
      <c r="C6" s="58" t="s">
        <v>973</v>
      </c>
      <c r="D6" s="93" t="s">
        <v>974</v>
      </c>
      <c r="E6" s="58" t="s">
        <v>975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.75" customHeight="1">
      <c r="A7" s="58" t="s">
        <v>976</v>
      </c>
      <c r="B7" s="58" t="s">
        <v>977</v>
      </c>
      <c r="C7" s="58" t="s">
        <v>978</v>
      </c>
      <c r="D7" s="93" t="s">
        <v>979</v>
      </c>
      <c r="E7" s="58" t="s">
        <v>980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>
      <c r="A8" s="58" t="s">
        <v>981</v>
      </c>
      <c r="B8" s="58" t="s">
        <v>982</v>
      </c>
      <c r="C8" s="58" t="s">
        <v>983</v>
      </c>
      <c r="D8" s="93" t="s">
        <v>984</v>
      </c>
      <c r="E8" s="58" t="s">
        <v>985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>
      <c r="A9" s="58" t="s">
        <v>986</v>
      </c>
      <c r="B9" s="58" t="s">
        <v>987</v>
      </c>
      <c r="C9" s="58" t="s">
        <v>988</v>
      </c>
      <c r="D9" s="93" t="s">
        <v>989</v>
      </c>
      <c r="E9" s="58" t="s">
        <v>990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>
      <c r="A10" s="58" t="s">
        <v>991</v>
      </c>
      <c r="B10" s="58" t="s">
        <v>992</v>
      </c>
      <c r="C10" s="58" t="s">
        <v>750</v>
      </c>
      <c r="D10" s="93" t="s">
        <v>993</v>
      </c>
      <c r="E10" s="58" t="s">
        <v>994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58" t="s">
        <v>266</v>
      </c>
      <c r="B11" s="58" t="s">
        <v>995</v>
      </c>
      <c r="C11" s="68" t="s">
        <v>988</v>
      </c>
      <c r="D11" s="93" t="s">
        <v>996</v>
      </c>
      <c r="E11" s="58" t="s">
        <v>997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68" t="s">
        <v>998</v>
      </c>
      <c r="B12" s="58" t="s">
        <v>999</v>
      </c>
      <c r="C12" s="58" t="s">
        <v>1000</v>
      </c>
      <c r="D12" s="93" t="s">
        <v>1001</v>
      </c>
      <c r="E12" s="68" t="s">
        <v>1002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58" t="s">
        <v>1003</v>
      </c>
      <c r="B13" s="58" t="s">
        <v>1004</v>
      </c>
      <c r="C13" s="58" t="s">
        <v>819</v>
      </c>
      <c r="D13" s="87"/>
      <c r="E13" s="58" t="s">
        <v>1005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.75" customHeight="1">
      <c r="A14" s="58" t="s">
        <v>1006</v>
      </c>
      <c r="B14" s="58" t="s">
        <v>1007</v>
      </c>
      <c r="C14" s="58" t="s">
        <v>1008</v>
      </c>
      <c r="D14" s="93" t="s">
        <v>1009</v>
      </c>
      <c r="E14" s="58" t="s">
        <v>1010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58" t="s">
        <v>1011</v>
      </c>
      <c r="B15" s="58" t="s">
        <v>1012</v>
      </c>
      <c r="C15" s="68" t="s">
        <v>750</v>
      </c>
      <c r="D15" s="93" t="s">
        <v>1013</v>
      </c>
      <c r="E15" s="58" t="s">
        <v>1014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customHeight="1">
      <c r="A16" s="58" t="s">
        <v>1015</v>
      </c>
      <c r="B16" s="58" t="s">
        <v>1016</v>
      </c>
      <c r="C16" s="58" t="s">
        <v>1017</v>
      </c>
      <c r="D16" s="93">
        <v>1729722753</v>
      </c>
      <c r="E16" s="58" t="s">
        <v>1018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.75" customHeight="1">
      <c r="A17" s="58" t="s">
        <v>1019</v>
      </c>
      <c r="B17" s="58" t="s">
        <v>1020</v>
      </c>
      <c r="C17" s="58" t="s">
        <v>1021</v>
      </c>
      <c r="D17" s="93" t="s">
        <v>1022</v>
      </c>
      <c r="E17" s="58" t="s">
        <v>994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.75" customHeight="1">
      <c r="A18" s="58" t="s">
        <v>1023</v>
      </c>
      <c r="B18" s="58" t="s">
        <v>1024</v>
      </c>
      <c r="C18" s="68" t="s">
        <v>1025</v>
      </c>
      <c r="D18" s="93" t="s">
        <v>1026</v>
      </c>
      <c r="E18" s="58" t="s">
        <v>1027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.75" customHeight="1">
      <c r="A19" s="58" t="s">
        <v>1028</v>
      </c>
      <c r="B19" s="58" t="s">
        <v>1029</v>
      </c>
      <c r="C19" s="58" t="s">
        <v>819</v>
      </c>
      <c r="D19" s="93" t="s">
        <v>1030</v>
      </c>
      <c r="E19" s="68" t="s">
        <v>1031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.75" customHeight="1">
      <c r="A20" s="67"/>
      <c r="B20" s="67"/>
      <c r="C20" s="67"/>
      <c r="D20" s="93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3.2">
      <c r="A21" s="67"/>
      <c r="B21" s="67"/>
      <c r="C21" s="67"/>
      <c r="D21" s="8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3.2">
      <c r="A22" s="67"/>
      <c r="B22" s="67"/>
      <c r="C22" s="67"/>
      <c r="D22" s="8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3.2">
      <c r="A23" s="67"/>
      <c r="B23" s="67"/>
      <c r="C23" s="67"/>
      <c r="D23" s="8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3.2">
      <c r="A24" s="67"/>
      <c r="B24" s="67"/>
      <c r="C24" s="67"/>
      <c r="D24" s="8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3.2">
      <c r="A25" s="67"/>
      <c r="B25" s="67"/>
      <c r="C25" s="67"/>
      <c r="D25" s="8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3.2">
      <c r="A26" s="67"/>
      <c r="B26" s="67"/>
      <c r="C26" s="67"/>
      <c r="D26" s="8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3.2">
      <c r="A27" s="67"/>
      <c r="B27" s="67"/>
      <c r="C27" s="67"/>
      <c r="D27" s="8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3.2">
      <c r="A28" s="67"/>
      <c r="B28" s="67"/>
      <c r="C28" s="67"/>
      <c r="D28" s="8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3.2">
      <c r="A29" s="67"/>
      <c r="B29" s="67"/>
      <c r="C29" s="67"/>
      <c r="D29" s="8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3.2">
      <c r="A30" s="67"/>
      <c r="B30" s="67"/>
      <c r="C30" s="67"/>
      <c r="D30" s="8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3.2">
      <c r="A31" s="67"/>
      <c r="B31" s="67"/>
      <c r="C31" s="67"/>
      <c r="D31" s="8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3.2">
      <c r="A32" s="67"/>
      <c r="B32" s="67"/>
      <c r="C32" s="67"/>
      <c r="D32" s="8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3.2">
      <c r="A33" s="67"/>
      <c r="B33" s="67"/>
      <c r="C33" s="67"/>
      <c r="D33" s="8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3.2">
      <c r="A34" s="67"/>
      <c r="B34" s="67"/>
      <c r="C34" s="67"/>
      <c r="D34" s="8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3.2">
      <c r="A35" s="67"/>
      <c r="B35" s="67"/>
      <c r="C35" s="67"/>
      <c r="D35" s="8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3.2">
      <c r="A36" s="67"/>
      <c r="B36" s="67"/>
      <c r="C36" s="67"/>
      <c r="D36" s="8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3.2">
      <c r="A37" s="67"/>
      <c r="B37" s="67"/>
      <c r="C37" s="67"/>
      <c r="D37" s="8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3.2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3.2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3.2">
      <c r="A40" s="67"/>
      <c r="B40" s="67"/>
      <c r="C40" s="67"/>
      <c r="D40" s="8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3.2">
      <c r="A41" s="67"/>
      <c r="B41" s="67"/>
      <c r="C41" s="67"/>
      <c r="D41" s="8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3.2">
      <c r="A42" s="67"/>
      <c r="B42" s="67"/>
      <c r="C42" s="67"/>
      <c r="D42" s="8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3.2">
      <c r="A43" s="67"/>
      <c r="B43" s="67"/>
      <c r="C43" s="67"/>
      <c r="D43" s="8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3.2">
      <c r="A44" s="67"/>
      <c r="B44" s="67"/>
      <c r="C44" s="67"/>
      <c r="D44" s="8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3.2">
      <c r="A45" s="67"/>
      <c r="B45" s="67"/>
      <c r="C45" s="67"/>
      <c r="D45" s="8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3.2">
      <c r="A46" s="67"/>
      <c r="B46" s="67"/>
      <c r="C46" s="67"/>
      <c r="D46" s="8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3.2">
      <c r="A47" s="67"/>
      <c r="B47" s="67"/>
      <c r="C47" s="67"/>
      <c r="D47" s="8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3.2">
      <c r="A48" s="67"/>
      <c r="B48" s="67"/>
      <c r="C48" s="67"/>
      <c r="D48" s="8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3.2">
      <c r="A49" s="67"/>
      <c r="B49" s="67"/>
      <c r="C49" s="67"/>
      <c r="D49" s="8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3.2">
      <c r="A50" s="67"/>
      <c r="B50" s="67"/>
      <c r="C50" s="67"/>
      <c r="D50" s="8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3.2">
      <c r="A51" s="67"/>
      <c r="B51" s="67"/>
      <c r="C51" s="67"/>
      <c r="D51" s="8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3.2">
      <c r="A52" s="67"/>
      <c r="B52" s="67"/>
      <c r="C52" s="67"/>
      <c r="D52" s="8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3.2">
      <c r="A53" s="67"/>
      <c r="B53" s="67"/>
      <c r="C53" s="67"/>
      <c r="D53" s="8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3.2">
      <c r="A54" s="67"/>
      <c r="B54" s="67"/>
      <c r="C54" s="67"/>
      <c r="D54" s="8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3.2">
      <c r="A55" s="67"/>
      <c r="B55" s="67"/>
      <c r="C55" s="67"/>
      <c r="D55" s="8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3.2">
      <c r="A56" s="67"/>
      <c r="B56" s="67"/>
      <c r="C56" s="67"/>
      <c r="D56" s="8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3.2">
      <c r="A57" s="67"/>
      <c r="B57" s="67"/>
      <c r="C57" s="67"/>
      <c r="D57" s="8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3.2">
      <c r="A58" s="67"/>
      <c r="B58" s="67"/>
      <c r="C58" s="67"/>
      <c r="D58" s="8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3.2">
      <c r="A59" s="67"/>
      <c r="B59" s="67"/>
      <c r="C59" s="67"/>
      <c r="D59" s="8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3.2">
      <c r="A60" s="67"/>
      <c r="B60" s="67"/>
      <c r="C60" s="67"/>
      <c r="D60" s="8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3.2">
      <c r="A61" s="67"/>
      <c r="B61" s="67"/>
      <c r="C61" s="67"/>
      <c r="D61" s="8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3.2">
      <c r="A62" s="67"/>
      <c r="B62" s="67"/>
      <c r="C62" s="67"/>
      <c r="D62" s="8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3.2">
      <c r="A63" s="67"/>
      <c r="B63" s="67"/>
      <c r="C63" s="67"/>
      <c r="D63" s="8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3.2">
      <c r="A64" s="67"/>
      <c r="B64" s="67"/>
      <c r="C64" s="67"/>
      <c r="D64" s="8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3.2">
      <c r="A65" s="67"/>
      <c r="B65" s="67"/>
      <c r="C65" s="67"/>
      <c r="D65" s="8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3.2">
      <c r="A66" s="67"/>
      <c r="B66" s="67"/>
      <c r="C66" s="67"/>
      <c r="D66" s="8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3.2">
      <c r="A67" s="67"/>
      <c r="B67" s="67"/>
      <c r="C67" s="67"/>
      <c r="D67" s="8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3.2">
      <c r="A68" s="67"/>
      <c r="B68" s="67"/>
      <c r="C68" s="67"/>
      <c r="D68" s="8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3.2">
      <c r="A69" s="67"/>
      <c r="B69" s="67"/>
      <c r="C69" s="67"/>
      <c r="D69" s="8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3.2">
      <c r="A70" s="67"/>
      <c r="B70" s="67"/>
      <c r="C70" s="67"/>
      <c r="D70" s="8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3.2">
      <c r="A71" s="67"/>
      <c r="B71" s="67"/>
      <c r="C71" s="67"/>
      <c r="D71" s="8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3.2">
      <c r="A72" s="67"/>
      <c r="B72" s="67"/>
      <c r="C72" s="67"/>
      <c r="D72" s="8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3.2">
      <c r="A73" s="67"/>
      <c r="B73" s="67"/>
      <c r="C73" s="67"/>
      <c r="D73" s="8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3.2">
      <c r="A74" s="67"/>
      <c r="B74" s="67"/>
      <c r="C74" s="67"/>
      <c r="D74" s="8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3.2">
      <c r="A75" s="67"/>
      <c r="B75" s="67"/>
      <c r="C75" s="67"/>
      <c r="D75" s="8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3.2">
      <c r="A76" s="67"/>
      <c r="B76" s="67"/>
      <c r="C76" s="67"/>
      <c r="D76" s="8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3.2">
      <c r="A77" s="67"/>
      <c r="B77" s="67"/>
      <c r="C77" s="67"/>
      <c r="D77" s="8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3.2">
      <c r="A78" s="67"/>
      <c r="B78" s="67"/>
      <c r="C78" s="67"/>
      <c r="D78" s="8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3.2">
      <c r="A79" s="67"/>
      <c r="B79" s="67"/>
      <c r="C79" s="67"/>
      <c r="D79" s="8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3.2">
      <c r="A80" s="67"/>
      <c r="B80" s="67"/>
      <c r="C80" s="67"/>
      <c r="D80" s="8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3.2">
      <c r="A81" s="67"/>
      <c r="B81" s="67"/>
      <c r="C81" s="67"/>
      <c r="D81" s="8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3.2">
      <c r="A82" s="67"/>
      <c r="B82" s="67"/>
      <c r="C82" s="67"/>
      <c r="D82" s="8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3.2">
      <c r="A83" s="67"/>
      <c r="B83" s="67"/>
      <c r="C83" s="67"/>
      <c r="D83" s="8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3.2">
      <c r="A84" s="67"/>
      <c r="B84" s="67"/>
      <c r="C84" s="67"/>
      <c r="D84" s="8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3.2">
      <c r="A85" s="67"/>
      <c r="B85" s="67"/>
      <c r="C85" s="67"/>
      <c r="D85" s="8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3.2">
      <c r="A86" s="67"/>
      <c r="B86" s="67"/>
      <c r="C86" s="67"/>
      <c r="D86" s="8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3.2">
      <c r="A87" s="67"/>
      <c r="B87" s="67"/>
      <c r="C87" s="67"/>
      <c r="D87" s="8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3.2">
      <c r="A88" s="67"/>
      <c r="B88" s="67"/>
      <c r="C88" s="67"/>
      <c r="D88" s="8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3.2">
      <c r="A89" s="67"/>
      <c r="B89" s="67"/>
      <c r="C89" s="67"/>
      <c r="D89" s="8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3.2">
      <c r="A90" s="67"/>
      <c r="B90" s="67"/>
      <c r="C90" s="67"/>
      <c r="D90" s="8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3.2">
      <c r="A91" s="67"/>
      <c r="B91" s="67"/>
      <c r="C91" s="67"/>
      <c r="D91" s="8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3.2">
      <c r="A92" s="67"/>
      <c r="B92" s="67"/>
      <c r="C92" s="67"/>
      <c r="D92" s="8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3.2">
      <c r="A93" s="67"/>
      <c r="B93" s="67"/>
      <c r="C93" s="67"/>
      <c r="D93" s="8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3.2">
      <c r="A94" s="67"/>
      <c r="B94" s="67"/>
      <c r="C94" s="67"/>
      <c r="D94" s="8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3.2">
      <c r="A95" s="67"/>
      <c r="B95" s="67"/>
      <c r="C95" s="67"/>
      <c r="D95" s="8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3.2">
      <c r="A96" s="67"/>
      <c r="B96" s="67"/>
      <c r="C96" s="67"/>
      <c r="D96" s="8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3.2">
      <c r="A97" s="67"/>
      <c r="B97" s="67"/>
      <c r="C97" s="67"/>
      <c r="D97" s="8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3.2">
      <c r="A98" s="67"/>
      <c r="B98" s="67"/>
      <c r="C98" s="67"/>
      <c r="D98" s="8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3.2">
      <c r="A99" s="67"/>
      <c r="B99" s="67"/>
      <c r="C99" s="67"/>
      <c r="D99" s="8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3.2">
      <c r="A100" s="67"/>
      <c r="B100" s="67"/>
      <c r="C100" s="67"/>
      <c r="D100" s="8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3.2">
      <c r="A101" s="67"/>
      <c r="B101" s="67"/>
      <c r="C101" s="67"/>
      <c r="D101" s="8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3.2">
      <c r="A102" s="67"/>
      <c r="B102" s="67"/>
      <c r="C102" s="67"/>
      <c r="D102" s="8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3.2">
      <c r="A103" s="67"/>
      <c r="B103" s="67"/>
      <c r="C103" s="67"/>
      <c r="D103" s="8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3.2">
      <c r="A104" s="67"/>
      <c r="B104" s="67"/>
      <c r="C104" s="67"/>
      <c r="D104" s="8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3.2">
      <c r="A105" s="67"/>
      <c r="B105" s="67"/>
      <c r="C105" s="67"/>
      <c r="D105" s="8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3.2">
      <c r="A106" s="67"/>
      <c r="B106" s="67"/>
      <c r="C106" s="67"/>
      <c r="D106" s="8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3.2">
      <c r="A107" s="67"/>
      <c r="B107" s="67"/>
      <c r="C107" s="67"/>
      <c r="D107" s="8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3.2">
      <c r="A108" s="67"/>
      <c r="B108" s="67"/>
      <c r="C108" s="67"/>
      <c r="D108" s="8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3.2">
      <c r="A109" s="67"/>
      <c r="B109" s="67"/>
      <c r="C109" s="67"/>
      <c r="D109" s="8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3.2">
      <c r="A110" s="67"/>
      <c r="B110" s="67"/>
      <c r="C110" s="67"/>
      <c r="D110" s="8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3.2">
      <c r="A111" s="67"/>
      <c r="B111" s="67"/>
      <c r="C111" s="67"/>
      <c r="D111" s="8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3.2">
      <c r="A112" s="67"/>
      <c r="B112" s="67"/>
      <c r="C112" s="67"/>
      <c r="D112" s="8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3.2">
      <c r="A113" s="67"/>
      <c r="B113" s="67"/>
      <c r="C113" s="67"/>
      <c r="D113" s="8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3.2">
      <c r="A114" s="67"/>
      <c r="B114" s="67"/>
      <c r="C114" s="67"/>
      <c r="D114" s="8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3.2">
      <c r="A115" s="67"/>
      <c r="B115" s="67"/>
      <c r="C115" s="67"/>
      <c r="D115" s="8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3.2">
      <c r="A116" s="67"/>
      <c r="B116" s="67"/>
      <c r="C116" s="67"/>
      <c r="D116" s="8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3.2">
      <c r="A117" s="67"/>
      <c r="B117" s="67"/>
      <c r="C117" s="67"/>
      <c r="D117" s="8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3.2">
      <c r="A118" s="67"/>
      <c r="B118" s="67"/>
      <c r="C118" s="67"/>
      <c r="D118" s="8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3.2">
      <c r="A119" s="67"/>
      <c r="B119" s="67"/>
      <c r="C119" s="67"/>
      <c r="D119" s="8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3.2">
      <c r="A120" s="67"/>
      <c r="B120" s="67"/>
      <c r="C120" s="67"/>
      <c r="D120" s="8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3.2">
      <c r="A121" s="67"/>
      <c r="B121" s="67"/>
      <c r="C121" s="67"/>
      <c r="D121" s="8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3.2">
      <c r="A122" s="67"/>
      <c r="B122" s="67"/>
      <c r="C122" s="67"/>
      <c r="D122" s="8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3.2">
      <c r="A123" s="67"/>
      <c r="B123" s="67"/>
      <c r="C123" s="67"/>
      <c r="D123" s="8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3.2">
      <c r="A124" s="67"/>
      <c r="B124" s="67"/>
      <c r="C124" s="67"/>
      <c r="D124" s="8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3.2">
      <c r="A125" s="67"/>
      <c r="B125" s="67"/>
      <c r="C125" s="67"/>
      <c r="D125" s="8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3.2">
      <c r="A126" s="67"/>
      <c r="B126" s="67"/>
      <c r="C126" s="67"/>
      <c r="D126" s="8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3.2">
      <c r="A127" s="67"/>
      <c r="B127" s="67"/>
      <c r="C127" s="67"/>
      <c r="D127" s="8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3.2">
      <c r="A128" s="67"/>
      <c r="B128" s="67"/>
      <c r="C128" s="67"/>
      <c r="D128" s="8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3.2">
      <c r="A129" s="67"/>
      <c r="B129" s="67"/>
      <c r="C129" s="67"/>
      <c r="D129" s="8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3.2">
      <c r="A130" s="67"/>
      <c r="B130" s="67"/>
      <c r="C130" s="67"/>
      <c r="D130" s="8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3.2">
      <c r="A131" s="67"/>
      <c r="B131" s="67"/>
      <c r="C131" s="67"/>
      <c r="D131" s="8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3.2">
      <c r="A132" s="67"/>
      <c r="B132" s="67"/>
      <c r="C132" s="67"/>
      <c r="D132" s="8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3.2">
      <c r="A133" s="67"/>
      <c r="B133" s="67"/>
      <c r="C133" s="67"/>
      <c r="D133" s="8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3.2">
      <c r="A134" s="67"/>
      <c r="B134" s="67"/>
      <c r="C134" s="67"/>
      <c r="D134" s="8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3.2">
      <c r="A135" s="67"/>
      <c r="B135" s="67"/>
      <c r="C135" s="67"/>
      <c r="D135" s="8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3.2">
      <c r="A136" s="67"/>
      <c r="B136" s="67"/>
      <c r="C136" s="67"/>
      <c r="D136" s="8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3.2">
      <c r="A137" s="67"/>
      <c r="B137" s="67"/>
      <c r="C137" s="67"/>
      <c r="D137" s="8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3.2">
      <c r="A138" s="67"/>
      <c r="B138" s="67"/>
      <c r="C138" s="67"/>
      <c r="D138" s="8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3.2">
      <c r="A139" s="67"/>
      <c r="B139" s="67"/>
      <c r="C139" s="67"/>
      <c r="D139" s="8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3.2">
      <c r="A140" s="67"/>
      <c r="B140" s="67"/>
      <c r="C140" s="67"/>
      <c r="D140" s="8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3.2">
      <c r="A141" s="67"/>
      <c r="B141" s="67"/>
      <c r="C141" s="67"/>
      <c r="D141" s="8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3.2">
      <c r="A142" s="67"/>
      <c r="B142" s="67"/>
      <c r="C142" s="67"/>
      <c r="D142" s="8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3.2">
      <c r="A143" s="67"/>
      <c r="B143" s="67"/>
      <c r="C143" s="67"/>
      <c r="D143" s="8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3.2">
      <c r="A144" s="67"/>
      <c r="B144" s="67"/>
      <c r="C144" s="67"/>
      <c r="D144" s="8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3.2">
      <c r="A145" s="67"/>
      <c r="B145" s="67"/>
      <c r="C145" s="67"/>
      <c r="D145" s="8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3.2">
      <c r="A146" s="67"/>
      <c r="B146" s="67"/>
      <c r="C146" s="67"/>
      <c r="D146" s="8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3.2">
      <c r="A147" s="67"/>
      <c r="B147" s="67"/>
      <c r="C147" s="67"/>
      <c r="D147" s="8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3.2">
      <c r="A148" s="67"/>
      <c r="B148" s="67"/>
      <c r="C148" s="67"/>
      <c r="D148" s="8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3.2">
      <c r="A149" s="67"/>
      <c r="B149" s="67"/>
      <c r="C149" s="67"/>
      <c r="D149" s="8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3.2">
      <c r="A150" s="67"/>
      <c r="B150" s="67"/>
      <c r="C150" s="67"/>
      <c r="D150" s="8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3.2">
      <c r="A151" s="67"/>
      <c r="B151" s="67"/>
      <c r="C151" s="67"/>
      <c r="D151" s="8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3.2">
      <c r="A152" s="67"/>
      <c r="B152" s="67"/>
      <c r="C152" s="67"/>
      <c r="D152" s="8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3.2">
      <c r="A153" s="67"/>
      <c r="B153" s="67"/>
      <c r="C153" s="67"/>
      <c r="D153" s="8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3.2">
      <c r="A154" s="67"/>
      <c r="B154" s="67"/>
      <c r="C154" s="67"/>
      <c r="D154" s="8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3.2">
      <c r="A155" s="67"/>
      <c r="B155" s="67"/>
      <c r="C155" s="67"/>
      <c r="D155" s="8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3.2">
      <c r="A156" s="67"/>
      <c r="B156" s="67"/>
      <c r="C156" s="67"/>
      <c r="D156" s="8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3.2">
      <c r="A157" s="67"/>
      <c r="B157" s="67"/>
      <c r="C157" s="67"/>
      <c r="D157" s="8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3.2">
      <c r="A158" s="67"/>
      <c r="B158" s="67"/>
      <c r="C158" s="67"/>
      <c r="D158" s="8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3.2">
      <c r="A159" s="67"/>
      <c r="B159" s="67"/>
      <c r="C159" s="67"/>
      <c r="D159" s="8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3.2">
      <c r="A160" s="67"/>
      <c r="B160" s="67"/>
      <c r="C160" s="67"/>
      <c r="D160" s="8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3.2">
      <c r="A161" s="67"/>
      <c r="B161" s="67"/>
      <c r="C161" s="67"/>
      <c r="D161" s="8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3.2">
      <c r="A162" s="67"/>
      <c r="B162" s="67"/>
      <c r="C162" s="67"/>
      <c r="D162" s="8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3.2">
      <c r="A163" s="67"/>
      <c r="B163" s="67"/>
      <c r="C163" s="67"/>
      <c r="D163" s="8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3.2">
      <c r="A164" s="67"/>
      <c r="B164" s="67"/>
      <c r="C164" s="67"/>
      <c r="D164" s="8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3.2">
      <c r="A165" s="67"/>
      <c r="B165" s="67"/>
      <c r="C165" s="67"/>
      <c r="D165" s="8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3.2">
      <c r="A166" s="67"/>
      <c r="B166" s="67"/>
      <c r="C166" s="67"/>
      <c r="D166" s="8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3.2">
      <c r="A167" s="67"/>
      <c r="B167" s="67"/>
      <c r="C167" s="67"/>
      <c r="D167" s="8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3.2">
      <c r="A168" s="67"/>
      <c r="B168" s="67"/>
      <c r="C168" s="67"/>
      <c r="D168" s="8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3.2">
      <c r="A169" s="67"/>
      <c r="B169" s="67"/>
      <c r="C169" s="67"/>
      <c r="D169" s="8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3.2">
      <c r="A170" s="67"/>
      <c r="B170" s="67"/>
      <c r="C170" s="67"/>
      <c r="D170" s="8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3.2">
      <c r="A171" s="67"/>
      <c r="B171" s="67"/>
      <c r="C171" s="67"/>
      <c r="D171" s="8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3.2">
      <c r="A172" s="67"/>
      <c r="B172" s="67"/>
      <c r="C172" s="67"/>
      <c r="D172" s="8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3.2">
      <c r="A173" s="67"/>
      <c r="B173" s="67"/>
      <c r="C173" s="67"/>
      <c r="D173" s="8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3.2">
      <c r="A174" s="67"/>
      <c r="B174" s="67"/>
      <c r="C174" s="67"/>
      <c r="D174" s="8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3.2">
      <c r="A175" s="67"/>
      <c r="B175" s="67"/>
      <c r="C175" s="67"/>
      <c r="D175" s="8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3.2">
      <c r="A176" s="67"/>
      <c r="B176" s="67"/>
      <c r="C176" s="67"/>
      <c r="D176" s="8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3.2">
      <c r="A177" s="67"/>
      <c r="B177" s="67"/>
      <c r="C177" s="67"/>
      <c r="D177" s="8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3.2">
      <c r="A178" s="67"/>
      <c r="B178" s="67"/>
      <c r="C178" s="67"/>
      <c r="D178" s="8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3.2">
      <c r="A179" s="67"/>
      <c r="B179" s="67"/>
      <c r="C179" s="67"/>
      <c r="D179" s="8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3.2">
      <c r="A180" s="67"/>
      <c r="B180" s="67"/>
      <c r="C180" s="67"/>
      <c r="D180" s="8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3.2">
      <c r="A181" s="67"/>
      <c r="B181" s="67"/>
      <c r="C181" s="67"/>
      <c r="D181" s="8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3.2">
      <c r="A182" s="67"/>
      <c r="B182" s="67"/>
      <c r="C182" s="67"/>
      <c r="D182" s="8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3.2">
      <c r="A183" s="67"/>
      <c r="B183" s="67"/>
      <c r="C183" s="67"/>
      <c r="D183" s="8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3.2">
      <c r="A184" s="67"/>
      <c r="B184" s="67"/>
      <c r="C184" s="67"/>
      <c r="D184" s="8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3.2">
      <c r="A185" s="67"/>
      <c r="B185" s="67"/>
      <c r="C185" s="67"/>
      <c r="D185" s="8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3.2">
      <c r="A186" s="67"/>
      <c r="B186" s="67"/>
      <c r="C186" s="67"/>
      <c r="D186" s="8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3.2">
      <c r="A187" s="67"/>
      <c r="B187" s="67"/>
      <c r="C187" s="67"/>
      <c r="D187" s="8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3.2">
      <c r="A188" s="67"/>
      <c r="B188" s="67"/>
      <c r="C188" s="67"/>
      <c r="D188" s="8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3.2">
      <c r="A189" s="67"/>
      <c r="B189" s="67"/>
      <c r="C189" s="67"/>
      <c r="D189" s="8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3.2">
      <c r="A190" s="67"/>
      <c r="B190" s="67"/>
      <c r="C190" s="67"/>
      <c r="D190" s="8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3.2">
      <c r="A191" s="67"/>
      <c r="B191" s="67"/>
      <c r="C191" s="67"/>
      <c r="D191" s="8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3.2">
      <c r="A192" s="67"/>
      <c r="B192" s="67"/>
      <c r="C192" s="67"/>
      <c r="D192" s="8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3.2">
      <c r="A193" s="67"/>
      <c r="B193" s="67"/>
      <c r="C193" s="67"/>
      <c r="D193" s="8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3.2">
      <c r="A194" s="67"/>
      <c r="B194" s="67"/>
      <c r="C194" s="67"/>
      <c r="D194" s="8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3.2">
      <c r="A195" s="67"/>
      <c r="B195" s="67"/>
      <c r="C195" s="67"/>
      <c r="D195" s="8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3.2">
      <c r="A196" s="67"/>
      <c r="B196" s="67"/>
      <c r="C196" s="67"/>
      <c r="D196" s="8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3.2">
      <c r="A197" s="67"/>
      <c r="B197" s="67"/>
      <c r="C197" s="67"/>
      <c r="D197" s="8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3.2">
      <c r="A198" s="67"/>
      <c r="B198" s="67"/>
      <c r="C198" s="67"/>
      <c r="D198" s="8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3.2">
      <c r="A199" s="67"/>
      <c r="B199" s="67"/>
      <c r="C199" s="67"/>
      <c r="D199" s="8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3.2">
      <c r="A200" s="67"/>
      <c r="B200" s="67"/>
      <c r="C200" s="67"/>
      <c r="D200" s="8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3.2">
      <c r="A201" s="67"/>
      <c r="B201" s="67"/>
      <c r="C201" s="67"/>
      <c r="D201" s="8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3.2">
      <c r="A202" s="67"/>
      <c r="B202" s="67"/>
      <c r="C202" s="67"/>
      <c r="D202" s="8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3.2">
      <c r="A203" s="67"/>
      <c r="B203" s="67"/>
      <c r="C203" s="67"/>
      <c r="D203" s="8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3.2">
      <c r="A204" s="67"/>
      <c r="B204" s="67"/>
      <c r="C204" s="67"/>
      <c r="D204" s="8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3.2">
      <c r="A205" s="67"/>
      <c r="B205" s="67"/>
      <c r="C205" s="67"/>
      <c r="D205" s="8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3.2">
      <c r="A206" s="67"/>
      <c r="B206" s="67"/>
      <c r="C206" s="67"/>
      <c r="D206" s="8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3.2">
      <c r="A207" s="67"/>
      <c r="B207" s="67"/>
      <c r="C207" s="67"/>
      <c r="D207" s="8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3.2">
      <c r="A208" s="67"/>
      <c r="B208" s="67"/>
      <c r="C208" s="67"/>
      <c r="D208" s="8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3.2">
      <c r="A209" s="67"/>
      <c r="B209" s="67"/>
      <c r="C209" s="67"/>
      <c r="D209" s="8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3.2">
      <c r="A210" s="67"/>
      <c r="B210" s="67"/>
      <c r="C210" s="67"/>
      <c r="D210" s="8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3.2">
      <c r="A211" s="67"/>
      <c r="B211" s="67"/>
      <c r="C211" s="67"/>
      <c r="D211" s="8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3.2">
      <c r="A212" s="67"/>
      <c r="B212" s="67"/>
      <c r="C212" s="67"/>
      <c r="D212" s="8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3.2">
      <c r="A213" s="67"/>
      <c r="B213" s="67"/>
      <c r="C213" s="67"/>
      <c r="D213" s="8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3.2">
      <c r="A214" s="67"/>
      <c r="B214" s="67"/>
      <c r="C214" s="67"/>
      <c r="D214" s="8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3.2">
      <c r="A215" s="67"/>
      <c r="B215" s="67"/>
      <c r="C215" s="67"/>
      <c r="D215" s="8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3.2">
      <c r="A216" s="67"/>
      <c r="B216" s="67"/>
      <c r="C216" s="67"/>
      <c r="D216" s="8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3.2">
      <c r="A217" s="67"/>
      <c r="B217" s="67"/>
      <c r="C217" s="67"/>
      <c r="D217" s="8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3.2">
      <c r="A218" s="67"/>
      <c r="B218" s="67"/>
      <c r="C218" s="67"/>
      <c r="D218" s="8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3.2">
      <c r="A219" s="67"/>
      <c r="B219" s="67"/>
      <c r="C219" s="67"/>
      <c r="D219" s="8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3.2">
      <c r="A220" s="67"/>
      <c r="B220" s="67"/>
      <c r="C220" s="67"/>
      <c r="D220" s="8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3.2">
      <c r="A221" s="67"/>
      <c r="B221" s="67"/>
      <c r="C221" s="67"/>
      <c r="D221" s="8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3.2">
      <c r="A222" s="67"/>
      <c r="B222" s="67"/>
      <c r="C222" s="67"/>
      <c r="D222" s="8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3.2">
      <c r="A223" s="67"/>
      <c r="B223" s="67"/>
      <c r="C223" s="67"/>
      <c r="D223" s="8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3.2">
      <c r="A224" s="67"/>
      <c r="B224" s="67"/>
      <c r="C224" s="67"/>
      <c r="D224" s="8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3.2">
      <c r="A225" s="67"/>
      <c r="B225" s="67"/>
      <c r="C225" s="67"/>
      <c r="D225" s="8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3.2">
      <c r="A226" s="67"/>
      <c r="B226" s="67"/>
      <c r="C226" s="67"/>
      <c r="D226" s="8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3.2">
      <c r="A227" s="67"/>
      <c r="B227" s="67"/>
      <c r="C227" s="67"/>
      <c r="D227" s="8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3.2">
      <c r="A228" s="67"/>
      <c r="B228" s="67"/>
      <c r="C228" s="67"/>
      <c r="D228" s="8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3.2">
      <c r="A229" s="67"/>
      <c r="B229" s="67"/>
      <c r="C229" s="67"/>
      <c r="D229" s="8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3.2">
      <c r="A230" s="67"/>
      <c r="B230" s="67"/>
      <c r="C230" s="67"/>
      <c r="D230" s="8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3.2">
      <c r="A231" s="67"/>
      <c r="B231" s="67"/>
      <c r="C231" s="67"/>
      <c r="D231" s="8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3.2">
      <c r="A232" s="67"/>
      <c r="B232" s="67"/>
      <c r="C232" s="67"/>
      <c r="D232" s="8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3.2">
      <c r="A233" s="67"/>
      <c r="B233" s="67"/>
      <c r="C233" s="67"/>
      <c r="D233" s="8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3.2">
      <c r="A234" s="67"/>
      <c r="B234" s="67"/>
      <c r="C234" s="67"/>
      <c r="D234" s="8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3.2">
      <c r="A235" s="67"/>
      <c r="B235" s="67"/>
      <c r="C235" s="67"/>
      <c r="D235" s="8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3.2">
      <c r="A236" s="67"/>
      <c r="B236" s="67"/>
      <c r="C236" s="67"/>
      <c r="D236" s="8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3.2">
      <c r="A237" s="67"/>
      <c r="B237" s="67"/>
      <c r="C237" s="67"/>
      <c r="D237" s="8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3.2">
      <c r="A238" s="67"/>
      <c r="B238" s="67"/>
      <c r="C238" s="67"/>
      <c r="D238" s="8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3.2">
      <c r="A239" s="67"/>
      <c r="B239" s="67"/>
      <c r="C239" s="67"/>
      <c r="D239" s="8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3.2">
      <c r="A240" s="67"/>
      <c r="B240" s="67"/>
      <c r="C240" s="67"/>
      <c r="D240" s="8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3.2">
      <c r="A241" s="67"/>
      <c r="B241" s="67"/>
      <c r="C241" s="67"/>
      <c r="D241" s="8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3.2">
      <c r="A242" s="67"/>
      <c r="B242" s="67"/>
      <c r="C242" s="67"/>
      <c r="D242" s="8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3.2">
      <c r="A243" s="67"/>
      <c r="B243" s="67"/>
      <c r="C243" s="67"/>
      <c r="D243" s="8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3.2">
      <c r="A244" s="67"/>
      <c r="B244" s="67"/>
      <c r="C244" s="67"/>
      <c r="D244" s="8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3.2">
      <c r="A245" s="67"/>
      <c r="B245" s="67"/>
      <c r="C245" s="67"/>
      <c r="D245" s="8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3.2">
      <c r="A246" s="67"/>
      <c r="B246" s="67"/>
      <c r="C246" s="67"/>
      <c r="D246" s="8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3.2">
      <c r="A247" s="67"/>
      <c r="B247" s="67"/>
      <c r="C247" s="67"/>
      <c r="D247" s="8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3.2">
      <c r="A248" s="67"/>
      <c r="B248" s="67"/>
      <c r="C248" s="67"/>
      <c r="D248" s="8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3.2">
      <c r="A249" s="67"/>
      <c r="B249" s="67"/>
      <c r="C249" s="67"/>
      <c r="D249" s="8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3.2">
      <c r="A250" s="67"/>
      <c r="B250" s="67"/>
      <c r="C250" s="67"/>
      <c r="D250" s="8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3.2">
      <c r="A251" s="67"/>
      <c r="B251" s="67"/>
      <c r="C251" s="67"/>
      <c r="D251" s="8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3.2">
      <c r="A252" s="67"/>
      <c r="B252" s="67"/>
      <c r="C252" s="67"/>
      <c r="D252" s="8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3.2">
      <c r="A253" s="67"/>
      <c r="B253" s="67"/>
      <c r="C253" s="67"/>
      <c r="D253" s="8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3.2">
      <c r="A254" s="67"/>
      <c r="B254" s="67"/>
      <c r="C254" s="67"/>
      <c r="D254" s="8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3.2">
      <c r="A255" s="67"/>
      <c r="B255" s="67"/>
      <c r="C255" s="67"/>
      <c r="D255" s="8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3.2">
      <c r="A256" s="67"/>
      <c r="B256" s="67"/>
      <c r="C256" s="67"/>
      <c r="D256" s="8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3.2">
      <c r="A257" s="67"/>
      <c r="B257" s="67"/>
      <c r="C257" s="67"/>
      <c r="D257" s="8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3.2">
      <c r="A258" s="67"/>
      <c r="B258" s="67"/>
      <c r="C258" s="67"/>
      <c r="D258" s="8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3.2">
      <c r="A259" s="67"/>
      <c r="B259" s="67"/>
      <c r="C259" s="67"/>
      <c r="D259" s="8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3.2">
      <c r="A260" s="67"/>
      <c r="B260" s="67"/>
      <c r="C260" s="67"/>
      <c r="D260" s="8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3.2">
      <c r="A261" s="67"/>
      <c r="B261" s="67"/>
      <c r="C261" s="67"/>
      <c r="D261" s="8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3.2">
      <c r="A262" s="67"/>
      <c r="B262" s="67"/>
      <c r="C262" s="67"/>
      <c r="D262" s="8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3.2">
      <c r="A263" s="67"/>
      <c r="B263" s="67"/>
      <c r="C263" s="67"/>
      <c r="D263" s="8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3.2">
      <c r="A264" s="67"/>
      <c r="B264" s="67"/>
      <c r="C264" s="67"/>
      <c r="D264" s="8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3.2">
      <c r="A265" s="67"/>
      <c r="B265" s="67"/>
      <c r="C265" s="67"/>
      <c r="D265" s="8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3.2">
      <c r="A266" s="67"/>
      <c r="B266" s="67"/>
      <c r="C266" s="67"/>
      <c r="D266" s="8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3.2">
      <c r="A267" s="67"/>
      <c r="B267" s="67"/>
      <c r="C267" s="67"/>
      <c r="D267" s="8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3.2">
      <c r="A268" s="67"/>
      <c r="B268" s="67"/>
      <c r="C268" s="67"/>
      <c r="D268" s="8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3.2">
      <c r="A269" s="67"/>
      <c r="B269" s="67"/>
      <c r="C269" s="67"/>
      <c r="D269" s="8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3.2">
      <c r="A270" s="67"/>
      <c r="B270" s="67"/>
      <c r="C270" s="67"/>
      <c r="D270" s="8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3.2">
      <c r="A271" s="67"/>
      <c r="B271" s="67"/>
      <c r="C271" s="67"/>
      <c r="D271" s="8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3.2">
      <c r="A272" s="67"/>
      <c r="B272" s="67"/>
      <c r="C272" s="67"/>
      <c r="D272" s="8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3.2">
      <c r="A273" s="67"/>
      <c r="B273" s="67"/>
      <c r="C273" s="67"/>
      <c r="D273" s="8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3.2">
      <c r="A274" s="67"/>
      <c r="B274" s="67"/>
      <c r="C274" s="67"/>
      <c r="D274" s="8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3.2">
      <c r="A275" s="67"/>
      <c r="B275" s="67"/>
      <c r="C275" s="67"/>
      <c r="D275" s="8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3.2">
      <c r="A276" s="67"/>
      <c r="B276" s="67"/>
      <c r="C276" s="67"/>
      <c r="D276" s="8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3.2">
      <c r="A277" s="67"/>
      <c r="B277" s="67"/>
      <c r="C277" s="67"/>
      <c r="D277" s="8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3.2">
      <c r="A278" s="67"/>
      <c r="B278" s="67"/>
      <c r="C278" s="67"/>
      <c r="D278" s="8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3.2">
      <c r="A279" s="67"/>
      <c r="B279" s="67"/>
      <c r="C279" s="67"/>
      <c r="D279" s="8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3.2">
      <c r="A280" s="67"/>
      <c r="B280" s="67"/>
      <c r="C280" s="67"/>
      <c r="D280" s="8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3.2">
      <c r="A281" s="67"/>
      <c r="B281" s="67"/>
      <c r="C281" s="67"/>
      <c r="D281" s="8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3.2">
      <c r="A282" s="67"/>
      <c r="B282" s="67"/>
      <c r="C282" s="67"/>
      <c r="D282" s="8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3.2">
      <c r="A283" s="67"/>
      <c r="B283" s="67"/>
      <c r="C283" s="67"/>
      <c r="D283" s="8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3.2">
      <c r="A284" s="67"/>
      <c r="B284" s="67"/>
      <c r="C284" s="67"/>
      <c r="D284" s="8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3.2">
      <c r="A285" s="67"/>
      <c r="B285" s="67"/>
      <c r="C285" s="67"/>
      <c r="D285" s="8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3.2">
      <c r="A286" s="67"/>
      <c r="B286" s="67"/>
      <c r="C286" s="67"/>
      <c r="D286" s="8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3.2">
      <c r="A287" s="67"/>
      <c r="B287" s="67"/>
      <c r="C287" s="67"/>
      <c r="D287" s="8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3.2">
      <c r="A288" s="67"/>
      <c r="B288" s="67"/>
      <c r="C288" s="67"/>
      <c r="D288" s="8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3.2">
      <c r="A289" s="67"/>
      <c r="B289" s="67"/>
      <c r="C289" s="67"/>
      <c r="D289" s="8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3.2">
      <c r="A290" s="67"/>
      <c r="B290" s="67"/>
      <c r="C290" s="67"/>
      <c r="D290" s="8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3.2">
      <c r="A291" s="67"/>
      <c r="B291" s="67"/>
      <c r="C291" s="67"/>
      <c r="D291" s="8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3.2">
      <c r="A292" s="67"/>
      <c r="B292" s="67"/>
      <c r="C292" s="67"/>
      <c r="D292" s="8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3.2">
      <c r="A293" s="67"/>
      <c r="B293" s="67"/>
      <c r="C293" s="67"/>
      <c r="D293" s="8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3.2">
      <c r="A294" s="67"/>
      <c r="B294" s="67"/>
      <c r="C294" s="67"/>
      <c r="D294" s="8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3.2">
      <c r="A295" s="67"/>
      <c r="B295" s="67"/>
      <c r="C295" s="67"/>
      <c r="D295" s="8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3.2">
      <c r="A296" s="67"/>
      <c r="B296" s="67"/>
      <c r="C296" s="67"/>
      <c r="D296" s="8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3.2">
      <c r="A297" s="67"/>
      <c r="B297" s="67"/>
      <c r="C297" s="67"/>
      <c r="D297" s="8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3.2">
      <c r="A298" s="67"/>
      <c r="B298" s="67"/>
      <c r="C298" s="67"/>
      <c r="D298" s="8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3.2">
      <c r="A299" s="67"/>
      <c r="B299" s="67"/>
      <c r="C299" s="67"/>
      <c r="D299" s="8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3.2">
      <c r="A300" s="67"/>
      <c r="B300" s="67"/>
      <c r="C300" s="67"/>
      <c r="D300" s="8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3.2">
      <c r="A301" s="67"/>
      <c r="B301" s="67"/>
      <c r="C301" s="67"/>
      <c r="D301" s="8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3.2">
      <c r="A302" s="67"/>
      <c r="B302" s="67"/>
      <c r="C302" s="67"/>
      <c r="D302" s="8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3.2">
      <c r="A303" s="67"/>
      <c r="B303" s="67"/>
      <c r="C303" s="67"/>
      <c r="D303" s="8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3.2">
      <c r="A304" s="67"/>
      <c r="B304" s="67"/>
      <c r="C304" s="67"/>
      <c r="D304" s="8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3.2">
      <c r="A305" s="67"/>
      <c r="B305" s="67"/>
      <c r="C305" s="67"/>
      <c r="D305" s="8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3.2">
      <c r="A306" s="67"/>
      <c r="B306" s="67"/>
      <c r="C306" s="67"/>
      <c r="D306" s="8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3.2">
      <c r="A307" s="67"/>
      <c r="B307" s="67"/>
      <c r="C307" s="67"/>
      <c r="D307" s="8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3.2">
      <c r="A308" s="67"/>
      <c r="B308" s="67"/>
      <c r="C308" s="67"/>
      <c r="D308" s="8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3.2">
      <c r="A309" s="67"/>
      <c r="B309" s="67"/>
      <c r="C309" s="67"/>
      <c r="D309" s="8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3.2">
      <c r="A310" s="67"/>
      <c r="B310" s="67"/>
      <c r="C310" s="67"/>
      <c r="D310" s="8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3.2">
      <c r="A311" s="67"/>
      <c r="B311" s="67"/>
      <c r="C311" s="67"/>
      <c r="D311" s="8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3.2">
      <c r="A312" s="67"/>
      <c r="B312" s="67"/>
      <c r="C312" s="67"/>
      <c r="D312" s="8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3.2">
      <c r="A313" s="67"/>
      <c r="B313" s="67"/>
      <c r="C313" s="67"/>
      <c r="D313" s="8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3.2">
      <c r="A314" s="67"/>
      <c r="B314" s="67"/>
      <c r="C314" s="67"/>
      <c r="D314" s="8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3.2">
      <c r="A315" s="67"/>
      <c r="B315" s="67"/>
      <c r="C315" s="67"/>
      <c r="D315" s="8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3.2">
      <c r="A316" s="67"/>
      <c r="B316" s="67"/>
      <c r="C316" s="67"/>
      <c r="D316" s="8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3.2">
      <c r="A317" s="67"/>
      <c r="B317" s="67"/>
      <c r="C317" s="67"/>
      <c r="D317" s="8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3.2">
      <c r="A318" s="67"/>
      <c r="B318" s="67"/>
      <c r="C318" s="67"/>
      <c r="D318" s="8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3.2">
      <c r="A319" s="67"/>
      <c r="B319" s="67"/>
      <c r="C319" s="67"/>
      <c r="D319" s="8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3.2">
      <c r="A320" s="67"/>
      <c r="B320" s="67"/>
      <c r="C320" s="67"/>
      <c r="D320" s="8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3.2">
      <c r="A321" s="67"/>
      <c r="B321" s="67"/>
      <c r="C321" s="67"/>
      <c r="D321" s="8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3.2">
      <c r="A322" s="67"/>
      <c r="B322" s="67"/>
      <c r="C322" s="67"/>
      <c r="D322" s="8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3.2">
      <c r="A323" s="67"/>
      <c r="B323" s="67"/>
      <c r="C323" s="67"/>
      <c r="D323" s="8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3.2">
      <c r="A324" s="67"/>
      <c r="B324" s="67"/>
      <c r="C324" s="67"/>
      <c r="D324" s="8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3.2">
      <c r="A325" s="67"/>
      <c r="B325" s="67"/>
      <c r="C325" s="67"/>
      <c r="D325" s="8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3.2">
      <c r="A326" s="67"/>
      <c r="B326" s="67"/>
      <c r="C326" s="67"/>
      <c r="D326" s="8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3.2">
      <c r="A327" s="67"/>
      <c r="B327" s="67"/>
      <c r="C327" s="67"/>
      <c r="D327" s="8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3.2">
      <c r="A328" s="67"/>
      <c r="B328" s="67"/>
      <c r="C328" s="67"/>
      <c r="D328" s="8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3.2">
      <c r="A329" s="67"/>
      <c r="B329" s="67"/>
      <c r="C329" s="67"/>
      <c r="D329" s="8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3.2">
      <c r="A330" s="67"/>
      <c r="B330" s="67"/>
      <c r="C330" s="67"/>
      <c r="D330" s="8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3.2">
      <c r="A331" s="67"/>
      <c r="B331" s="67"/>
      <c r="C331" s="67"/>
      <c r="D331" s="8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3.2">
      <c r="A332" s="67"/>
      <c r="B332" s="67"/>
      <c r="C332" s="67"/>
      <c r="D332" s="8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3.2">
      <c r="A333" s="67"/>
      <c r="B333" s="67"/>
      <c r="C333" s="67"/>
      <c r="D333" s="8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3.2">
      <c r="A334" s="67"/>
      <c r="B334" s="67"/>
      <c r="C334" s="67"/>
      <c r="D334" s="8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3.2">
      <c r="A335" s="67"/>
      <c r="B335" s="67"/>
      <c r="C335" s="67"/>
      <c r="D335" s="8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3.2">
      <c r="A336" s="67"/>
      <c r="B336" s="67"/>
      <c r="C336" s="67"/>
      <c r="D336" s="8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3.2">
      <c r="A337" s="67"/>
      <c r="B337" s="67"/>
      <c r="C337" s="67"/>
      <c r="D337" s="8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3.2">
      <c r="A338" s="67"/>
      <c r="B338" s="67"/>
      <c r="C338" s="67"/>
      <c r="D338" s="8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3.2">
      <c r="A339" s="67"/>
      <c r="B339" s="67"/>
      <c r="C339" s="67"/>
      <c r="D339" s="8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3.2">
      <c r="A340" s="67"/>
      <c r="B340" s="67"/>
      <c r="C340" s="67"/>
      <c r="D340" s="8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3.2">
      <c r="A341" s="67"/>
      <c r="B341" s="67"/>
      <c r="C341" s="67"/>
      <c r="D341" s="8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3.2">
      <c r="A342" s="67"/>
      <c r="B342" s="67"/>
      <c r="C342" s="67"/>
      <c r="D342" s="8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3.2">
      <c r="A343" s="67"/>
      <c r="B343" s="67"/>
      <c r="C343" s="67"/>
      <c r="D343" s="8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3.2">
      <c r="A344" s="67"/>
      <c r="B344" s="67"/>
      <c r="C344" s="67"/>
      <c r="D344" s="8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3.2">
      <c r="A345" s="67"/>
      <c r="B345" s="67"/>
      <c r="C345" s="67"/>
      <c r="D345" s="8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3.2">
      <c r="A346" s="67"/>
      <c r="B346" s="67"/>
      <c r="C346" s="67"/>
      <c r="D346" s="8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3.2">
      <c r="A347" s="67"/>
      <c r="B347" s="67"/>
      <c r="C347" s="67"/>
      <c r="D347" s="8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3.2">
      <c r="A348" s="67"/>
      <c r="B348" s="67"/>
      <c r="C348" s="67"/>
      <c r="D348" s="8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3.2">
      <c r="A349" s="67"/>
      <c r="B349" s="67"/>
      <c r="C349" s="67"/>
      <c r="D349" s="8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3.2">
      <c r="A350" s="67"/>
      <c r="B350" s="67"/>
      <c r="C350" s="67"/>
      <c r="D350" s="8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3.2">
      <c r="A351" s="67"/>
      <c r="B351" s="67"/>
      <c r="C351" s="67"/>
      <c r="D351" s="8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3.2">
      <c r="A352" s="67"/>
      <c r="B352" s="67"/>
      <c r="C352" s="67"/>
      <c r="D352" s="8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3.2">
      <c r="A353" s="67"/>
      <c r="B353" s="67"/>
      <c r="C353" s="67"/>
      <c r="D353" s="8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3.2">
      <c r="A354" s="67"/>
      <c r="B354" s="67"/>
      <c r="C354" s="67"/>
      <c r="D354" s="8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3.2">
      <c r="A355" s="67"/>
      <c r="B355" s="67"/>
      <c r="C355" s="67"/>
      <c r="D355" s="8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3.2">
      <c r="A356" s="67"/>
      <c r="B356" s="67"/>
      <c r="C356" s="67"/>
      <c r="D356" s="8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3.2">
      <c r="A357" s="67"/>
      <c r="B357" s="67"/>
      <c r="C357" s="67"/>
      <c r="D357" s="8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3.2">
      <c r="A358" s="67"/>
      <c r="B358" s="67"/>
      <c r="C358" s="67"/>
      <c r="D358" s="8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3.2">
      <c r="A359" s="67"/>
      <c r="B359" s="67"/>
      <c r="C359" s="67"/>
      <c r="D359" s="8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3.2">
      <c r="A360" s="67"/>
      <c r="B360" s="67"/>
      <c r="C360" s="67"/>
      <c r="D360" s="8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3.2">
      <c r="A361" s="67"/>
      <c r="B361" s="67"/>
      <c r="C361" s="67"/>
      <c r="D361" s="8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3.2">
      <c r="A362" s="67"/>
      <c r="B362" s="67"/>
      <c r="C362" s="67"/>
      <c r="D362" s="8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3.2">
      <c r="A363" s="67"/>
      <c r="B363" s="67"/>
      <c r="C363" s="67"/>
      <c r="D363" s="8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3.2">
      <c r="A364" s="67"/>
      <c r="B364" s="67"/>
      <c r="C364" s="67"/>
      <c r="D364" s="8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3.2">
      <c r="A365" s="67"/>
      <c r="B365" s="67"/>
      <c r="C365" s="67"/>
      <c r="D365" s="8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3.2">
      <c r="A366" s="67"/>
      <c r="B366" s="67"/>
      <c r="C366" s="67"/>
      <c r="D366" s="8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3.2">
      <c r="A367" s="67"/>
      <c r="B367" s="67"/>
      <c r="C367" s="67"/>
      <c r="D367" s="8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3.2">
      <c r="A368" s="67"/>
      <c r="B368" s="67"/>
      <c r="C368" s="67"/>
      <c r="D368" s="8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3.2">
      <c r="A369" s="67"/>
      <c r="B369" s="67"/>
      <c r="C369" s="67"/>
      <c r="D369" s="8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3.2">
      <c r="A370" s="67"/>
      <c r="B370" s="67"/>
      <c r="C370" s="67"/>
      <c r="D370" s="8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3.2">
      <c r="A371" s="67"/>
      <c r="B371" s="67"/>
      <c r="C371" s="67"/>
      <c r="D371" s="8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3.2">
      <c r="A372" s="67"/>
      <c r="B372" s="67"/>
      <c r="C372" s="67"/>
      <c r="D372" s="8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3.2">
      <c r="A373" s="67"/>
      <c r="B373" s="67"/>
      <c r="C373" s="67"/>
      <c r="D373" s="8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3.2">
      <c r="A374" s="67"/>
      <c r="B374" s="67"/>
      <c r="C374" s="67"/>
      <c r="D374" s="8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3.2">
      <c r="A375" s="67"/>
      <c r="B375" s="67"/>
      <c r="C375" s="67"/>
      <c r="D375" s="8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3.2">
      <c r="A376" s="67"/>
      <c r="B376" s="67"/>
      <c r="C376" s="67"/>
      <c r="D376" s="8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3.2">
      <c r="A377" s="67"/>
      <c r="B377" s="67"/>
      <c r="C377" s="67"/>
      <c r="D377" s="8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3.2">
      <c r="A378" s="67"/>
      <c r="B378" s="67"/>
      <c r="C378" s="67"/>
      <c r="D378" s="8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3.2">
      <c r="A379" s="67"/>
      <c r="B379" s="67"/>
      <c r="C379" s="67"/>
      <c r="D379" s="8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3.2">
      <c r="A380" s="67"/>
      <c r="B380" s="67"/>
      <c r="C380" s="67"/>
      <c r="D380" s="8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3.2">
      <c r="A381" s="67"/>
      <c r="B381" s="67"/>
      <c r="C381" s="67"/>
      <c r="D381" s="8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3.2">
      <c r="A382" s="67"/>
      <c r="B382" s="67"/>
      <c r="C382" s="67"/>
      <c r="D382" s="8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3.2">
      <c r="A383" s="67"/>
      <c r="B383" s="67"/>
      <c r="C383" s="67"/>
      <c r="D383" s="8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3.2">
      <c r="A384" s="67"/>
      <c r="B384" s="67"/>
      <c r="C384" s="67"/>
      <c r="D384" s="8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3.2">
      <c r="A385" s="67"/>
      <c r="B385" s="67"/>
      <c r="C385" s="67"/>
      <c r="D385" s="8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3.2">
      <c r="A386" s="67"/>
      <c r="B386" s="67"/>
      <c r="C386" s="67"/>
      <c r="D386" s="8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3.2">
      <c r="A387" s="67"/>
      <c r="B387" s="67"/>
      <c r="C387" s="67"/>
      <c r="D387" s="8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3.2">
      <c r="A388" s="67"/>
      <c r="B388" s="67"/>
      <c r="C388" s="67"/>
      <c r="D388" s="8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3.2">
      <c r="A389" s="67"/>
      <c r="B389" s="67"/>
      <c r="C389" s="67"/>
      <c r="D389" s="8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3.2">
      <c r="A390" s="67"/>
      <c r="B390" s="67"/>
      <c r="C390" s="67"/>
      <c r="D390" s="8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3.2">
      <c r="A391" s="67"/>
      <c r="B391" s="67"/>
      <c r="C391" s="67"/>
      <c r="D391" s="8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3.2">
      <c r="A392" s="67"/>
      <c r="B392" s="67"/>
      <c r="C392" s="67"/>
      <c r="D392" s="8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3.2">
      <c r="A393" s="67"/>
      <c r="B393" s="67"/>
      <c r="C393" s="67"/>
      <c r="D393" s="8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3.2">
      <c r="A394" s="67"/>
      <c r="B394" s="67"/>
      <c r="C394" s="67"/>
      <c r="D394" s="8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3.2">
      <c r="A395" s="67"/>
      <c r="B395" s="67"/>
      <c r="C395" s="67"/>
      <c r="D395" s="8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3.2">
      <c r="A396" s="67"/>
      <c r="B396" s="67"/>
      <c r="C396" s="67"/>
      <c r="D396" s="8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3.2">
      <c r="A397" s="67"/>
      <c r="B397" s="67"/>
      <c r="C397" s="67"/>
      <c r="D397" s="8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3.2">
      <c r="A398" s="67"/>
      <c r="B398" s="67"/>
      <c r="C398" s="67"/>
      <c r="D398" s="8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3.2">
      <c r="A399" s="67"/>
      <c r="B399" s="67"/>
      <c r="C399" s="67"/>
      <c r="D399" s="8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3.2">
      <c r="A400" s="67"/>
      <c r="B400" s="67"/>
      <c r="C400" s="67"/>
      <c r="D400" s="8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3.2">
      <c r="A401" s="67"/>
      <c r="B401" s="67"/>
      <c r="C401" s="67"/>
      <c r="D401" s="8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3.2">
      <c r="A402" s="67"/>
      <c r="B402" s="67"/>
      <c r="C402" s="67"/>
      <c r="D402" s="8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3.2">
      <c r="A403" s="67"/>
      <c r="B403" s="67"/>
      <c r="C403" s="67"/>
      <c r="D403" s="8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3.2">
      <c r="A404" s="67"/>
      <c r="B404" s="67"/>
      <c r="C404" s="67"/>
      <c r="D404" s="8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3.2">
      <c r="A405" s="67"/>
      <c r="B405" s="67"/>
      <c r="C405" s="67"/>
      <c r="D405" s="8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3.2">
      <c r="A406" s="67"/>
      <c r="B406" s="67"/>
      <c r="C406" s="67"/>
      <c r="D406" s="8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3.2">
      <c r="A407" s="67"/>
      <c r="B407" s="67"/>
      <c r="C407" s="67"/>
      <c r="D407" s="8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3.2">
      <c r="A408" s="67"/>
      <c r="B408" s="67"/>
      <c r="C408" s="67"/>
      <c r="D408" s="8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3.2">
      <c r="A409" s="67"/>
      <c r="B409" s="67"/>
      <c r="C409" s="67"/>
      <c r="D409" s="8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3.2">
      <c r="A410" s="67"/>
      <c r="B410" s="67"/>
      <c r="C410" s="67"/>
      <c r="D410" s="8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3.2">
      <c r="A411" s="67"/>
      <c r="B411" s="67"/>
      <c r="C411" s="67"/>
      <c r="D411" s="8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3.2">
      <c r="A412" s="67"/>
      <c r="B412" s="67"/>
      <c r="C412" s="67"/>
      <c r="D412" s="8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3.2">
      <c r="A413" s="67"/>
      <c r="B413" s="67"/>
      <c r="C413" s="67"/>
      <c r="D413" s="8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3.2">
      <c r="A414" s="67"/>
      <c r="B414" s="67"/>
      <c r="C414" s="67"/>
      <c r="D414" s="8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3.2">
      <c r="A415" s="67"/>
      <c r="B415" s="67"/>
      <c r="C415" s="67"/>
      <c r="D415" s="8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3.2">
      <c r="A416" s="67"/>
      <c r="B416" s="67"/>
      <c r="C416" s="67"/>
      <c r="D416" s="8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3.2">
      <c r="A417" s="67"/>
      <c r="B417" s="67"/>
      <c r="C417" s="67"/>
      <c r="D417" s="8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3.2">
      <c r="A418" s="67"/>
      <c r="B418" s="67"/>
      <c r="C418" s="67"/>
      <c r="D418" s="8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3.2">
      <c r="A419" s="67"/>
      <c r="B419" s="67"/>
      <c r="C419" s="67"/>
      <c r="D419" s="8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3.2">
      <c r="A420" s="67"/>
      <c r="B420" s="67"/>
      <c r="C420" s="67"/>
      <c r="D420" s="8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3.2">
      <c r="A421" s="67"/>
      <c r="B421" s="67"/>
      <c r="C421" s="67"/>
      <c r="D421" s="8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3.2">
      <c r="A422" s="67"/>
      <c r="B422" s="67"/>
      <c r="C422" s="67"/>
      <c r="D422" s="8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3.2">
      <c r="A423" s="67"/>
      <c r="B423" s="67"/>
      <c r="C423" s="67"/>
      <c r="D423" s="8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3.2">
      <c r="A424" s="67"/>
      <c r="B424" s="67"/>
      <c r="C424" s="67"/>
      <c r="D424" s="8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3.2">
      <c r="A425" s="67"/>
      <c r="B425" s="67"/>
      <c r="C425" s="67"/>
      <c r="D425" s="8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3.2">
      <c r="A426" s="67"/>
      <c r="B426" s="67"/>
      <c r="C426" s="67"/>
      <c r="D426" s="8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3.2">
      <c r="A427" s="67"/>
      <c r="B427" s="67"/>
      <c r="C427" s="67"/>
      <c r="D427" s="8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3.2">
      <c r="A428" s="67"/>
      <c r="B428" s="67"/>
      <c r="C428" s="67"/>
      <c r="D428" s="8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3.2">
      <c r="A429" s="67"/>
      <c r="B429" s="67"/>
      <c r="C429" s="67"/>
      <c r="D429" s="8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3.2">
      <c r="A430" s="67"/>
      <c r="B430" s="67"/>
      <c r="C430" s="67"/>
      <c r="D430" s="8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3.2">
      <c r="A431" s="67"/>
      <c r="B431" s="67"/>
      <c r="C431" s="67"/>
      <c r="D431" s="8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3.2">
      <c r="A432" s="67"/>
      <c r="B432" s="67"/>
      <c r="C432" s="67"/>
      <c r="D432" s="8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3.2">
      <c r="A433" s="67"/>
      <c r="B433" s="67"/>
      <c r="C433" s="67"/>
      <c r="D433" s="8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3.2">
      <c r="A434" s="67"/>
      <c r="B434" s="67"/>
      <c r="C434" s="67"/>
      <c r="D434" s="8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3.2">
      <c r="A435" s="67"/>
      <c r="B435" s="67"/>
      <c r="C435" s="67"/>
      <c r="D435" s="8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3.2">
      <c r="A436" s="67"/>
      <c r="B436" s="67"/>
      <c r="C436" s="67"/>
      <c r="D436" s="8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3.2">
      <c r="A437" s="67"/>
      <c r="B437" s="67"/>
      <c r="C437" s="67"/>
      <c r="D437" s="8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3.2">
      <c r="A438" s="67"/>
      <c r="B438" s="67"/>
      <c r="C438" s="67"/>
      <c r="D438" s="8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3.2">
      <c r="A439" s="67"/>
      <c r="B439" s="67"/>
      <c r="C439" s="67"/>
      <c r="D439" s="8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3.2">
      <c r="A440" s="67"/>
      <c r="B440" s="67"/>
      <c r="C440" s="67"/>
      <c r="D440" s="8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3.2">
      <c r="A441" s="67"/>
      <c r="B441" s="67"/>
      <c r="C441" s="67"/>
      <c r="D441" s="8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3.2">
      <c r="A442" s="67"/>
      <c r="B442" s="67"/>
      <c r="C442" s="67"/>
      <c r="D442" s="8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3.2">
      <c r="A443" s="67"/>
      <c r="B443" s="67"/>
      <c r="C443" s="67"/>
      <c r="D443" s="8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3.2">
      <c r="A444" s="67"/>
      <c r="B444" s="67"/>
      <c r="C444" s="67"/>
      <c r="D444" s="8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3.2">
      <c r="A445" s="67"/>
      <c r="B445" s="67"/>
      <c r="C445" s="67"/>
      <c r="D445" s="8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3.2">
      <c r="A446" s="67"/>
      <c r="B446" s="67"/>
      <c r="C446" s="67"/>
      <c r="D446" s="8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3.2">
      <c r="A447" s="67"/>
      <c r="B447" s="67"/>
      <c r="C447" s="67"/>
      <c r="D447" s="8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3.2">
      <c r="A448" s="67"/>
      <c r="B448" s="67"/>
      <c r="C448" s="67"/>
      <c r="D448" s="8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3.2">
      <c r="A449" s="67"/>
      <c r="B449" s="67"/>
      <c r="C449" s="67"/>
      <c r="D449" s="8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3.2">
      <c r="A450" s="67"/>
      <c r="B450" s="67"/>
      <c r="C450" s="67"/>
      <c r="D450" s="8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3.2">
      <c r="A451" s="67"/>
      <c r="B451" s="67"/>
      <c r="C451" s="67"/>
      <c r="D451" s="8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3.2">
      <c r="A452" s="67"/>
      <c r="B452" s="67"/>
      <c r="C452" s="67"/>
      <c r="D452" s="8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3.2">
      <c r="A453" s="67"/>
      <c r="B453" s="67"/>
      <c r="C453" s="67"/>
      <c r="D453" s="8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3.2">
      <c r="A454" s="67"/>
      <c r="B454" s="67"/>
      <c r="C454" s="67"/>
      <c r="D454" s="8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3.2">
      <c r="A455" s="67"/>
      <c r="B455" s="67"/>
      <c r="C455" s="67"/>
      <c r="D455" s="8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3.2">
      <c r="A456" s="67"/>
      <c r="B456" s="67"/>
      <c r="C456" s="67"/>
      <c r="D456" s="8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3.2">
      <c r="A457" s="67"/>
      <c r="B457" s="67"/>
      <c r="C457" s="67"/>
      <c r="D457" s="8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3.2">
      <c r="A458" s="67"/>
      <c r="B458" s="67"/>
      <c r="C458" s="67"/>
      <c r="D458" s="8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3.2">
      <c r="A459" s="67"/>
      <c r="B459" s="67"/>
      <c r="C459" s="67"/>
      <c r="D459" s="8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3.2">
      <c r="A460" s="67"/>
      <c r="B460" s="67"/>
      <c r="C460" s="67"/>
      <c r="D460" s="8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3.2">
      <c r="A461" s="67"/>
      <c r="B461" s="67"/>
      <c r="C461" s="67"/>
      <c r="D461" s="8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3.2">
      <c r="A462" s="67"/>
      <c r="B462" s="67"/>
      <c r="C462" s="67"/>
      <c r="D462" s="8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3.2">
      <c r="A463" s="67"/>
      <c r="B463" s="67"/>
      <c r="C463" s="67"/>
      <c r="D463" s="8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3.2">
      <c r="A464" s="67"/>
      <c r="B464" s="67"/>
      <c r="C464" s="67"/>
      <c r="D464" s="8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3.2">
      <c r="A465" s="67"/>
      <c r="B465" s="67"/>
      <c r="C465" s="67"/>
      <c r="D465" s="8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3.2">
      <c r="A466" s="67"/>
      <c r="B466" s="67"/>
      <c r="C466" s="67"/>
      <c r="D466" s="8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3.2">
      <c r="A467" s="67"/>
      <c r="B467" s="67"/>
      <c r="C467" s="67"/>
      <c r="D467" s="8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3.2">
      <c r="A468" s="67"/>
      <c r="B468" s="67"/>
      <c r="C468" s="67"/>
      <c r="D468" s="8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3.2">
      <c r="A469" s="67"/>
      <c r="B469" s="67"/>
      <c r="C469" s="67"/>
      <c r="D469" s="8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3.2">
      <c r="A470" s="67"/>
      <c r="B470" s="67"/>
      <c r="C470" s="67"/>
      <c r="D470" s="8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3.2">
      <c r="A471" s="67"/>
      <c r="B471" s="67"/>
      <c r="C471" s="67"/>
      <c r="D471" s="8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3.2">
      <c r="A472" s="67"/>
      <c r="B472" s="67"/>
      <c r="C472" s="67"/>
      <c r="D472" s="8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3.2">
      <c r="A473" s="67"/>
      <c r="B473" s="67"/>
      <c r="C473" s="67"/>
      <c r="D473" s="8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3.2">
      <c r="A474" s="67"/>
      <c r="B474" s="67"/>
      <c r="C474" s="67"/>
      <c r="D474" s="8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3.2">
      <c r="A475" s="67"/>
      <c r="B475" s="67"/>
      <c r="C475" s="67"/>
      <c r="D475" s="8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3.2">
      <c r="A476" s="67"/>
      <c r="B476" s="67"/>
      <c r="C476" s="67"/>
      <c r="D476" s="8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3.2">
      <c r="A477" s="67"/>
      <c r="B477" s="67"/>
      <c r="C477" s="67"/>
      <c r="D477" s="8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3.2">
      <c r="A478" s="67"/>
      <c r="B478" s="67"/>
      <c r="C478" s="67"/>
      <c r="D478" s="8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3.2">
      <c r="A479" s="67"/>
      <c r="B479" s="67"/>
      <c r="C479" s="67"/>
      <c r="D479" s="8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3.2">
      <c r="A480" s="67"/>
      <c r="B480" s="67"/>
      <c r="C480" s="67"/>
      <c r="D480" s="8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3.2">
      <c r="A481" s="67"/>
      <c r="B481" s="67"/>
      <c r="C481" s="67"/>
      <c r="D481" s="8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3.2">
      <c r="A482" s="67"/>
      <c r="B482" s="67"/>
      <c r="C482" s="67"/>
      <c r="D482" s="8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3.2">
      <c r="A483" s="67"/>
      <c r="B483" s="67"/>
      <c r="C483" s="67"/>
      <c r="D483" s="8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3.2">
      <c r="A484" s="67"/>
      <c r="B484" s="67"/>
      <c r="C484" s="67"/>
      <c r="D484" s="8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3.2">
      <c r="A485" s="67"/>
      <c r="B485" s="67"/>
      <c r="C485" s="67"/>
      <c r="D485" s="8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3.2">
      <c r="A486" s="67"/>
      <c r="B486" s="67"/>
      <c r="C486" s="67"/>
      <c r="D486" s="8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3.2">
      <c r="A487" s="67"/>
      <c r="B487" s="67"/>
      <c r="C487" s="67"/>
      <c r="D487" s="8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3.2">
      <c r="A488" s="67"/>
      <c r="B488" s="67"/>
      <c r="C488" s="67"/>
      <c r="D488" s="8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3.2">
      <c r="A489" s="67"/>
      <c r="B489" s="67"/>
      <c r="C489" s="67"/>
      <c r="D489" s="8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3.2">
      <c r="A490" s="67"/>
      <c r="B490" s="67"/>
      <c r="C490" s="67"/>
      <c r="D490" s="8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3.2">
      <c r="A491" s="67"/>
      <c r="B491" s="67"/>
      <c r="C491" s="67"/>
      <c r="D491" s="8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3.2">
      <c r="A492" s="67"/>
      <c r="B492" s="67"/>
      <c r="C492" s="67"/>
      <c r="D492" s="8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3.2">
      <c r="A493" s="67"/>
      <c r="B493" s="67"/>
      <c r="C493" s="67"/>
      <c r="D493" s="8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3.2">
      <c r="A494" s="67"/>
      <c r="B494" s="67"/>
      <c r="C494" s="67"/>
      <c r="D494" s="8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3.2">
      <c r="A495" s="67"/>
      <c r="B495" s="67"/>
      <c r="C495" s="67"/>
      <c r="D495" s="8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3.2">
      <c r="A496" s="67"/>
      <c r="B496" s="67"/>
      <c r="C496" s="67"/>
      <c r="D496" s="8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3.2">
      <c r="A497" s="67"/>
      <c r="B497" s="67"/>
      <c r="C497" s="67"/>
      <c r="D497" s="8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3.2">
      <c r="A498" s="67"/>
      <c r="B498" s="67"/>
      <c r="C498" s="67"/>
      <c r="D498" s="8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3.2">
      <c r="A499" s="67"/>
      <c r="B499" s="67"/>
      <c r="C499" s="67"/>
      <c r="D499" s="8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3.2">
      <c r="A500" s="67"/>
      <c r="B500" s="67"/>
      <c r="C500" s="67"/>
      <c r="D500" s="8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3.2">
      <c r="A501" s="67"/>
      <c r="B501" s="67"/>
      <c r="C501" s="67"/>
      <c r="D501" s="8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3.2">
      <c r="A502" s="67"/>
      <c r="B502" s="67"/>
      <c r="C502" s="67"/>
      <c r="D502" s="8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3.2">
      <c r="A503" s="67"/>
      <c r="B503" s="67"/>
      <c r="C503" s="67"/>
      <c r="D503" s="8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3.2">
      <c r="A504" s="67"/>
      <c r="B504" s="67"/>
      <c r="C504" s="67"/>
      <c r="D504" s="8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3.2">
      <c r="A505" s="67"/>
      <c r="B505" s="67"/>
      <c r="C505" s="67"/>
      <c r="D505" s="8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3.2">
      <c r="A506" s="67"/>
      <c r="B506" s="67"/>
      <c r="C506" s="67"/>
      <c r="D506" s="8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3.2">
      <c r="A507" s="67"/>
      <c r="B507" s="67"/>
      <c r="C507" s="67"/>
      <c r="D507" s="8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3.2">
      <c r="A508" s="67"/>
      <c r="B508" s="67"/>
      <c r="C508" s="67"/>
      <c r="D508" s="8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3.2">
      <c r="A509" s="67"/>
      <c r="B509" s="67"/>
      <c r="C509" s="67"/>
      <c r="D509" s="8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3.2">
      <c r="A510" s="67"/>
      <c r="B510" s="67"/>
      <c r="C510" s="67"/>
      <c r="D510" s="8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3.2">
      <c r="A511" s="67"/>
      <c r="B511" s="67"/>
      <c r="C511" s="67"/>
      <c r="D511" s="8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3.2">
      <c r="A512" s="67"/>
      <c r="B512" s="67"/>
      <c r="C512" s="67"/>
      <c r="D512" s="8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3.2">
      <c r="A513" s="67"/>
      <c r="B513" s="67"/>
      <c r="C513" s="67"/>
      <c r="D513" s="8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3.2">
      <c r="A514" s="67"/>
      <c r="B514" s="67"/>
      <c r="C514" s="67"/>
      <c r="D514" s="8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3.2">
      <c r="A515" s="67"/>
      <c r="B515" s="67"/>
      <c r="C515" s="67"/>
      <c r="D515" s="8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3.2">
      <c r="A516" s="67"/>
      <c r="B516" s="67"/>
      <c r="C516" s="67"/>
      <c r="D516" s="8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3.2">
      <c r="A517" s="67"/>
      <c r="B517" s="67"/>
      <c r="C517" s="67"/>
      <c r="D517" s="8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3.2">
      <c r="A518" s="67"/>
      <c r="B518" s="67"/>
      <c r="C518" s="67"/>
      <c r="D518" s="8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3.2">
      <c r="A519" s="67"/>
      <c r="B519" s="67"/>
      <c r="C519" s="67"/>
      <c r="D519" s="8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3.2">
      <c r="A520" s="67"/>
      <c r="B520" s="67"/>
      <c r="C520" s="67"/>
      <c r="D520" s="8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3.2">
      <c r="A521" s="67"/>
      <c r="B521" s="67"/>
      <c r="C521" s="67"/>
      <c r="D521" s="8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3.2">
      <c r="A522" s="67"/>
      <c r="B522" s="67"/>
      <c r="C522" s="67"/>
      <c r="D522" s="8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3.2">
      <c r="A523" s="67"/>
      <c r="B523" s="67"/>
      <c r="C523" s="67"/>
      <c r="D523" s="8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3.2">
      <c r="A524" s="67"/>
      <c r="B524" s="67"/>
      <c r="C524" s="67"/>
      <c r="D524" s="8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3.2">
      <c r="A525" s="67"/>
      <c r="B525" s="67"/>
      <c r="C525" s="67"/>
      <c r="D525" s="8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3.2">
      <c r="A526" s="67"/>
      <c r="B526" s="67"/>
      <c r="C526" s="67"/>
      <c r="D526" s="8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3.2">
      <c r="A527" s="67"/>
      <c r="B527" s="67"/>
      <c r="C527" s="67"/>
      <c r="D527" s="8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3.2">
      <c r="A528" s="67"/>
      <c r="B528" s="67"/>
      <c r="C528" s="67"/>
      <c r="D528" s="8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3.2">
      <c r="A529" s="67"/>
      <c r="B529" s="67"/>
      <c r="C529" s="67"/>
      <c r="D529" s="8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3.2">
      <c r="A530" s="67"/>
      <c r="B530" s="67"/>
      <c r="C530" s="67"/>
      <c r="D530" s="8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3.2">
      <c r="A531" s="67"/>
      <c r="B531" s="67"/>
      <c r="C531" s="67"/>
      <c r="D531" s="8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3.2">
      <c r="A532" s="67"/>
      <c r="B532" s="67"/>
      <c r="C532" s="67"/>
      <c r="D532" s="8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3.2">
      <c r="A533" s="67"/>
      <c r="B533" s="67"/>
      <c r="C533" s="67"/>
      <c r="D533" s="8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3.2">
      <c r="A534" s="67"/>
      <c r="B534" s="67"/>
      <c r="C534" s="67"/>
      <c r="D534" s="8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3.2">
      <c r="A535" s="67"/>
      <c r="B535" s="67"/>
      <c r="C535" s="67"/>
      <c r="D535" s="8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3.2">
      <c r="A536" s="67"/>
      <c r="B536" s="67"/>
      <c r="C536" s="67"/>
      <c r="D536" s="8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3.2">
      <c r="A537" s="67"/>
      <c r="B537" s="67"/>
      <c r="C537" s="67"/>
      <c r="D537" s="8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3.2">
      <c r="A538" s="67"/>
      <c r="B538" s="67"/>
      <c r="C538" s="67"/>
      <c r="D538" s="8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3.2">
      <c r="A539" s="67"/>
      <c r="B539" s="67"/>
      <c r="C539" s="67"/>
      <c r="D539" s="8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3.2">
      <c r="A540" s="67"/>
      <c r="B540" s="67"/>
      <c r="C540" s="67"/>
      <c r="D540" s="8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3.2">
      <c r="A541" s="67"/>
      <c r="B541" s="67"/>
      <c r="C541" s="67"/>
      <c r="D541" s="8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3.2">
      <c r="A542" s="67"/>
      <c r="B542" s="67"/>
      <c r="C542" s="67"/>
      <c r="D542" s="8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3.2">
      <c r="A543" s="67"/>
      <c r="B543" s="67"/>
      <c r="C543" s="67"/>
      <c r="D543" s="8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3.2">
      <c r="A544" s="67"/>
      <c r="B544" s="67"/>
      <c r="C544" s="67"/>
      <c r="D544" s="8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3.2">
      <c r="A545" s="67"/>
      <c r="B545" s="67"/>
      <c r="C545" s="67"/>
      <c r="D545" s="8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3.2">
      <c r="A546" s="67"/>
      <c r="B546" s="67"/>
      <c r="C546" s="67"/>
      <c r="D546" s="8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3.2">
      <c r="A547" s="67"/>
      <c r="B547" s="67"/>
      <c r="C547" s="67"/>
      <c r="D547" s="8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3.2">
      <c r="A548" s="67"/>
      <c r="B548" s="67"/>
      <c r="C548" s="67"/>
      <c r="D548" s="8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3.2">
      <c r="A549" s="67"/>
      <c r="B549" s="67"/>
      <c r="C549" s="67"/>
      <c r="D549" s="8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3.2">
      <c r="A550" s="67"/>
      <c r="B550" s="67"/>
      <c r="C550" s="67"/>
      <c r="D550" s="8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3.2">
      <c r="A551" s="67"/>
      <c r="B551" s="67"/>
      <c r="C551" s="67"/>
      <c r="D551" s="8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3.2">
      <c r="A552" s="67"/>
      <c r="B552" s="67"/>
      <c r="C552" s="67"/>
      <c r="D552" s="8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3.2">
      <c r="A553" s="67"/>
      <c r="B553" s="67"/>
      <c r="C553" s="67"/>
      <c r="D553" s="8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3.2">
      <c r="A554" s="67"/>
      <c r="B554" s="67"/>
      <c r="C554" s="67"/>
      <c r="D554" s="8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3.2">
      <c r="A555" s="67"/>
      <c r="B555" s="67"/>
      <c r="C555" s="67"/>
      <c r="D555" s="8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3.2">
      <c r="A556" s="67"/>
      <c r="B556" s="67"/>
      <c r="C556" s="67"/>
      <c r="D556" s="8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3.2">
      <c r="A557" s="67"/>
      <c r="B557" s="67"/>
      <c r="C557" s="67"/>
      <c r="D557" s="8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3.2">
      <c r="A558" s="67"/>
      <c r="B558" s="67"/>
      <c r="C558" s="67"/>
      <c r="D558" s="8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3.2">
      <c r="A559" s="67"/>
      <c r="B559" s="67"/>
      <c r="C559" s="67"/>
      <c r="D559" s="8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3.2">
      <c r="A560" s="67"/>
      <c r="B560" s="67"/>
      <c r="C560" s="67"/>
      <c r="D560" s="8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3.2">
      <c r="A561" s="67"/>
      <c r="B561" s="67"/>
      <c r="C561" s="67"/>
      <c r="D561" s="8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3.2">
      <c r="A562" s="67"/>
      <c r="B562" s="67"/>
      <c r="C562" s="67"/>
      <c r="D562" s="8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3.2">
      <c r="A563" s="67"/>
      <c r="B563" s="67"/>
      <c r="C563" s="67"/>
      <c r="D563" s="8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3.2">
      <c r="A564" s="67"/>
      <c r="B564" s="67"/>
      <c r="C564" s="67"/>
      <c r="D564" s="8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3.2">
      <c r="A565" s="67"/>
      <c r="B565" s="67"/>
      <c r="C565" s="67"/>
      <c r="D565" s="8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3.2">
      <c r="A566" s="67"/>
      <c r="B566" s="67"/>
      <c r="C566" s="67"/>
      <c r="D566" s="8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3.2">
      <c r="A567" s="67"/>
      <c r="B567" s="67"/>
      <c r="C567" s="67"/>
      <c r="D567" s="8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3.2">
      <c r="A568" s="67"/>
      <c r="B568" s="67"/>
      <c r="C568" s="67"/>
      <c r="D568" s="8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3.2">
      <c r="A569" s="67"/>
      <c r="B569" s="67"/>
      <c r="C569" s="67"/>
      <c r="D569" s="8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3.2">
      <c r="A570" s="67"/>
      <c r="B570" s="67"/>
      <c r="C570" s="67"/>
      <c r="D570" s="8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3.2">
      <c r="A571" s="67"/>
      <c r="B571" s="67"/>
      <c r="C571" s="67"/>
      <c r="D571" s="8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3.2">
      <c r="A572" s="67"/>
      <c r="B572" s="67"/>
      <c r="C572" s="67"/>
      <c r="D572" s="8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3.2">
      <c r="A573" s="67"/>
      <c r="B573" s="67"/>
      <c r="C573" s="67"/>
      <c r="D573" s="8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3.2">
      <c r="A574" s="67"/>
      <c r="B574" s="67"/>
      <c r="C574" s="67"/>
      <c r="D574" s="8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3.2">
      <c r="A575" s="67"/>
      <c r="B575" s="67"/>
      <c r="C575" s="67"/>
      <c r="D575" s="8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3.2">
      <c r="A576" s="67"/>
      <c r="B576" s="67"/>
      <c r="C576" s="67"/>
      <c r="D576" s="8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3.2">
      <c r="A577" s="67"/>
      <c r="B577" s="67"/>
      <c r="C577" s="67"/>
      <c r="D577" s="8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3.2">
      <c r="A578" s="67"/>
      <c r="B578" s="67"/>
      <c r="C578" s="67"/>
      <c r="D578" s="8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3.2">
      <c r="A579" s="67"/>
      <c r="B579" s="67"/>
      <c r="C579" s="67"/>
      <c r="D579" s="8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3.2">
      <c r="A580" s="67"/>
      <c r="B580" s="67"/>
      <c r="C580" s="67"/>
      <c r="D580" s="8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3.2">
      <c r="A581" s="67"/>
      <c r="B581" s="67"/>
      <c r="C581" s="67"/>
      <c r="D581" s="8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3.2">
      <c r="A582" s="67"/>
      <c r="B582" s="67"/>
      <c r="C582" s="67"/>
      <c r="D582" s="8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3.2">
      <c r="A583" s="67"/>
      <c r="B583" s="67"/>
      <c r="C583" s="67"/>
      <c r="D583" s="8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3.2">
      <c r="A584" s="67"/>
      <c r="B584" s="67"/>
      <c r="C584" s="67"/>
      <c r="D584" s="8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3.2">
      <c r="A585" s="67"/>
      <c r="B585" s="67"/>
      <c r="C585" s="67"/>
      <c r="D585" s="8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3.2">
      <c r="A586" s="67"/>
      <c r="B586" s="67"/>
      <c r="C586" s="67"/>
      <c r="D586" s="8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3.2">
      <c r="A587" s="67"/>
      <c r="B587" s="67"/>
      <c r="C587" s="67"/>
      <c r="D587" s="8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3.2">
      <c r="A588" s="67"/>
      <c r="B588" s="67"/>
      <c r="C588" s="67"/>
      <c r="D588" s="8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3.2">
      <c r="A589" s="67"/>
      <c r="B589" s="67"/>
      <c r="C589" s="67"/>
      <c r="D589" s="8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3.2">
      <c r="A590" s="67"/>
      <c r="B590" s="67"/>
      <c r="C590" s="67"/>
      <c r="D590" s="8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3.2">
      <c r="A591" s="67"/>
      <c r="B591" s="67"/>
      <c r="C591" s="67"/>
      <c r="D591" s="8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3.2">
      <c r="A592" s="67"/>
      <c r="B592" s="67"/>
      <c r="C592" s="67"/>
      <c r="D592" s="8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3.2">
      <c r="A593" s="67"/>
      <c r="B593" s="67"/>
      <c r="C593" s="67"/>
      <c r="D593" s="8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3.2">
      <c r="A594" s="67"/>
      <c r="B594" s="67"/>
      <c r="C594" s="67"/>
      <c r="D594" s="8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3.2">
      <c r="A595" s="67"/>
      <c r="B595" s="67"/>
      <c r="C595" s="67"/>
      <c r="D595" s="8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3.2">
      <c r="A596" s="67"/>
      <c r="B596" s="67"/>
      <c r="C596" s="67"/>
      <c r="D596" s="8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3.2">
      <c r="A597" s="67"/>
      <c r="B597" s="67"/>
      <c r="C597" s="67"/>
      <c r="D597" s="8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3.2">
      <c r="A598" s="67"/>
      <c r="B598" s="67"/>
      <c r="C598" s="67"/>
      <c r="D598" s="8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3.2">
      <c r="A599" s="67"/>
      <c r="B599" s="67"/>
      <c r="C599" s="67"/>
      <c r="D599" s="8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3.2">
      <c r="A600" s="67"/>
      <c r="B600" s="67"/>
      <c r="C600" s="67"/>
      <c r="D600" s="8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3.2">
      <c r="A601" s="67"/>
      <c r="B601" s="67"/>
      <c r="C601" s="67"/>
      <c r="D601" s="8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3.2">
      <c r="A602" s="67"/>
      <c r="B602" s="67"/>
      <c r="C602" s="67"/>
      <c r="D602" s="8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3.2">
      <c r="A603" s="67"/>
      <c r="B603" s="67"/>
      <c r="C603" s="67"/>
      <c r="D603" s="8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3.2">
      <c r="A604" s="67"/>
      <c r="B604" s="67"/>
      <c r="C604" s="67"/>
      <c r="D604" s="8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3.2">
      <c r="A605" s="67"/>
      <c r="B605" s="67"/>
      <c r="C605" s="67"/>
      <c r="D605" s="8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3.2">
      <c r="A606" s="67"/>
      <c r="B606" s="67"/>
      <c r="C606" s="67"/>
      <c r="D606" s="8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3.2">
      <c r="A607" s="67"/>
      <c r="B607" s="67"/>
      <c r="C607" s="67"/>
      <c r="D607" s="8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3.2">
      <c r="A608" s="67"/>
      <c r="B608" s="67"/>
      <c r="C608" s="67"/>
      <c r="D608" s="8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3.2">
      <c r="A609" s="67"/>
      <c r="B609" s="67"/>
      <c r="C609" s="67"/>
      <c r="D609" s="8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3.2">
      <c r="A610" s="67"/>
      <c r="B610" s="67"/>
      <c r="C610" s="67"/>
      <c r="D610" s="8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3.2">
      <c r="A611" s="67"/>
      <c r="B611" s="67"/>
      <c r="C611" s="67"/>
      <c r="D611" s="8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3.2">
      <c r="A612" s="67"/>
      <c r="B612" s="67"/>
      <c r="C612" s="67"/>
      <c r="D612" s="8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3.2">
      <c r="A613" s="67"/>
      <c r="B613" s="67"/>
      <c r="C613" s="67"/>
      <c r="D613" s="8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3.2">
      <c r="A614" s="67"/>
      <c r="B614" s="67"/>
      <c r="C614" s="67"/>
      <c r="D614" s="8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3.2">
      <c r="A615" s="67"/>
      <c r="B615" s="67"/>
      <c r="C615" s="67"/>
      <c r="D615" s="8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3.2">
      <c r="A616" s="67"/>
      <c r="B616" s="67"/>
      <c r="C616" s="67"/>
      <c r="D616" s="8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3.2">
      <c r="A617" s="67"/>
      <c r="B617" s="67"/>
      <c r="C617" s="67"/>
      <c r="D617" s="8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3.2">
      <c r="A618" s="67"/>
      <c r="B618" s="67"/>
      <c r="C618" s="67"/>
      <c r="D618" s="8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3.2">
      <c r="A619" s="67"/>
      <c r="B619" s="67"/>
      <c r="C619" s="67"/>
      <c r="D619" s="8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3.2">
      <c r="A620" s="67"/>
      <c r="B620" s="67"/>
      <c r="C620" s="67"/>
      <c r="D620" s="8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3.2">
      <c r="A621" s="67"/>
      <c r="B621" s="67"/>
      <c r="C621" s="67"/>
      <c r="D621" s="8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3.2">
      <c r="A622" s="67"/>
      <c r="B622" s="67"/>
      <c r="C622" s="67"/>
      <c r="D622" s="8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3.2">
      <c r="A623" s="67"/>
      <c r="B623" s="67"/>
      <c r="C623" s="67"/>
      <c r="D623" s="8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3.2">
      <c r="A624" s="67"/>
      <c r="B624" s="67"/>
      <c r="C624" s="67"/>
      <c r="D624" s="8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3.2">
      <c r="A625" s="67"/>
      <c r="B625" s="67"/>
      <c r="C625" s="67"/>
      <c r="D625" s="8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3.2">
      <c r="A626" s="67"/>
      <c r="B626" s="67"/>
      <c r="C626" s="67"/>
      <c r="D626" s="8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3.2">
      <c r="A627" s="67"/>
      <c r="B627" s="67"/>
      <c r="C627" s="67"/>
      <c r="D627" s="8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3.2">
      <c r="A628" s="67"/>
      <c r="B628" s="67"/>
      <c r="C628" s="67"/>
      <c r="D628" s="8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3.2">
      <c r="A629" s="67"/>
      <c r="B629" s="67"/>
      <c r="C629" s="67"/>
      <c r="D629" s="8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3.2">
      <c r="A630" s="67"/>
      <c r="B630" s="67"/>
      <c r="C630" s="67"/>
      <c r="D630" s="8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3.2">
      <c r="A631" s="67"/>
      <c r="B631" s="67"/>
      <c r="C631" s="67"/>
      <c r="D631" s="8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3.2">
      <c r="A632" s="67"/>
      <c r="B632" s="67"/>
      <c r="C632" s="67"/>
      <c r="D632" s="8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3.2">
      <c r="A633" s="67"/>
      <c r="B633" s="67"/>
      <c r="C633" s="67"/>
      <c r="D633" s="8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3.2">
      <c r="A634" s="67"/>
      <c r="B634" s="67"/>
      <c r="C634" s="67"/>
      <c r="D634" s="8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3.2">
      <c r="A635" s="67"/>
      <c r="B635" s="67"/>
      <c r="C635" s="67"/>
      <c r="D635" s="8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3.2">
      <c r="A636" s="67"/>
      <c r="B636" s="67"/>
      <c r="C636" s="67"/>
      <c r="D636" s="8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3.2">
      <c r="A637" s="67"/>
      <c r="B637" s="67"/>
      <c r="C637" s="67"/>
      <c r="D637" s="8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3.2">
      <c r="A638" s="67"/>
      <c r="B638" s="67"/>
      <c r="C638" s="67"/>
      <c r="D638" s="8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3.2">
      <c r="A639" s="67"/>
      <c r="B639" s="67"/>
      <c r="C639" s="67"/>
      <c r="D639" s="8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3.2">
      <c r="A640" s="67"/>
      <c r="B640" s="67"/>
      <c r="C640" s="67"/>
      <c r="D640" s="8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3.2">
      <c r="A641" s="67"/>
      <c r="B641" s="67"/>
      <c r="C641" s="67"/>
      <c r="D641" s="8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3.2">
      <c r="A642" s="67"/>
      <c r="B642" s="67"/>
      <c r="C642" s="67"/>
      <c r="D642" s="8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3.2">
      <c r="A643" s="67"/>
      <c r="B643" s="67"/>
      <c r="C643" s="67"/>
      <c r="D643" s="8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3.2">
      <c r="A644" s="67"/>
      <c r="B644" s="67"/>
      <c r="C644" s="67"/>
      <c r="D644" s="8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3.2">
      <c r="A645" s="67"/>
      <c r="B645" s="67"/>
      <c r="C645" s="67"/>
      <c r="D645" s="8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3.2">
      <c r="A646" s="67"/>
      <c r="B646" s="67"/>
      <c r="C646" s="67"/>
      <c r="D646" s="8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3.2">
      <c r="A647" s="67"/>
      <c r="B647" s="67"/>
      <c r="C647" s="67"/>
      <c r="D647" s="8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3.2">
      <c r="A648" s="67"/>
      <c r="B648" s="67"/>
      <c r="C648" s="67"/>
      <c r="D648" s="8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3.2">
      <c r="A649" s="67"/>
      <c r="B649" s="67"/>
      <c r="C649" s="67"/>
      <c r="D649" s="8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3.2">
      <c r="A650" s="67"/>
      <c r="B650" s="67"/>
      <c r="C650" s="67"/>
      <c r="D650" s="8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3.2">
      <c r="A651" s="67"/>
      <c r="B651" s="67"/>
      <c r="C651" s="67"/>
      <c r="D651" s="8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3.2">
      <c r="A652" s="67"/>
      <c r="B652" s="67"/>
      <c r="C652" s="67"/>
      <c r="D652" s="8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3.2">
      <c r="A653" s="67"/>
      <c r="B653" s="67"/>
      <c r="C653" s="67"/>
      <c r="D653" s="8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3.2">
      <c r="A654" s="67"/>
      <c r="B654" s="67"/>
      <c r="C654" s="67"/>
      <c r="D654" s="8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3.2">
      <c r="A655" s="67"/>
      <c r="B655" s="67"/>
      <c r="C655" s="67"/>
      <c r="D655" s="8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3.2">
      <c r="A656" s="67"/>
      <c r="B656" s="67"/>
      <c r="C656" s="67"/>
      <c r="D656" s="8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3.2">
      <c r="A657" s="67"/>
      <c r="B657" s="67"/>
      <c r="C657" s="67"/>
      <c r="D657" s="8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3.2">
      <c r="A658" s="67"/>
      <c r="B658" s="67"/>
      <c r="C658" s="67"/>
      <c r="D658" s="8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3.2">
      <c r="A659" s="67"/>
      <c r="B659" s="67"/>
      <c r="C659" s="67"/>
      <c r="D659" s="8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3.2">
      <c r="A660" s="67"/>
      <c r="B660" s="67"/>
      <c r="C660" s="67"/>
      <c r="D660" s="8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3.2">
      <c r="A661" s="67"/>
      <c r="B661" s="67"/>
      <c r="C661" s="67"/>
      <c r="D661" s="8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3.2">
      <c r="A662" s="67"/>
      <c r="B662" s="67"/>
      <c r="C662" s="67"/>
      <c r="D662" s="8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3.2">
      <c r="A663" s="67"/>
      <c r="B663" s="67"/>
      <c r="C663" s="67"/>
      <c r="D663" s="8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3.2">
      <c r="A664" s="67"/>
      <c r="B664" s="67"/>
      <c r="C664" s="67"/>
      <c r="D664" s="8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3.2">
      <c r="A665" s="67"/>
      <c r="B665" s="67"/>
      <c r="C665" s="67"/>
      <c r="D665" s="8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3.2">
      <c r="A666" s="67"/>
      <c r="B666" s="67"/>
      <c r="C666" s="67"/>
      <c r="D666" s="8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3.2">
      <c r="A667" s="67"/>
      <c r="B667" s="67"/>
      <c r="C667" s="67"/>
      <c r="D667" s="8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3.2">
      <c r="A668" s="67"/>
      <c r="B668" s="67"/>
      <c r="C668" s="67"/>
      <c r="D668" s="8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3.2">
      <c r="A669" s="67"/>
      <c r="B669" s="67"/>
      <c r="C669" s="67"/>
      <c r="D669" s="8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3.2">
      <c r="A670" s="67"/>
      <c r="B670" s="67"/>
      <c r="C670" s="67"/>
      <c r="D670" s="8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3.2">
      <c r="A671" s="67"/>
      <c r="B671" s="67"/>
      <c r="C671" s="67"/>
      <c r="D671" s="8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3.2">
      <c r="A672" s="67"/>
      <c r="B672" s="67"/>
      <c r="C672" s="67"/>
      <c r="D672" s="8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3.2">
      <c r="A673" s="67"/>
      <c r="B673" s="67"/>
      <c r="C673" s="67"/>
      <c r="D673" s="8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3.2">
      <c r="A674" s="67"/>
      <c r="B674" s="67"/>
      <c r="C674" s="67"/>
      <c r="D674" s="8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3.2">
      <c r="A675" s="67"/>
      <c r="B675" s="67"/>
      <c r="C675" s="67"/>
      <c r="D675" s="8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3.2">
      <c r="A676" s="67"/>
      <c r="B676" s="67"/>
      <c r="C676" s="67"/>
      <c r="D676" s="8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3.2">
      <c r="A677" s="67"/>
      <c r="B677" s="67"/>
      <c r="C677" s="67"/>
      <c r="D677" s="8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3.2">
      <c r="A678" s="67"/>
      <c r="B678" s="67"/>
      <c r="C678" s="67"/>
      <c r="D678" s="8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3.2">
      <c r="A679" s="67"/>
      <c r="B679" s="67"/>
      <c r="C679" s="67"/>
      <c r="D679" s="8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3.2">
      <c r="A680" s="67"/>
      <c r="B680" s="67"/>
      <c r="C680" s="67"/>
      <c r="D680" s="8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3.2">
      <c r="A681" s="67"/>
      <c r="B681" s="67"/>
      <c r="C681" s="67"/>
      <c r="D681" s="8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3.2">
      <c r="A682" s="67"/>
      <c r="B682" s="67"/>
      <c r="C682" s="67"/>
      <c r="D682" s="8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3.2">
      <c r="A683" s="67"/>
      <c r="B683" s="67"/>
      <c r="C683" s="67"/>
      <c r="D683" s="8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3.2">
      <c r="A684" s="67"/>
      <c r="B684" s="67"/>
      <c r="C684" s="67"/>
      <c r="D684" s="8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3.2">
      <c r="A685" s="67"/>
      <c r="B685" s="67"/>
      <c r="C685" s="67"/>
      <c r="D685" s="8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3.2">
      <c r="A686" s="67"/>
      <c r="B686" s="67"/>
      <c r="C686" s="67"/>
      <c r="D686" s="8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3.2">
      <c r="A687" s="67"/>
      <c r="B687" s="67"/>
      <c r="C687" s="67"/>
      <c r="D687" s="8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3.2">
      <c r="A688" s="67"/>
      <c r="B688" s="67"/>
      <c r="C688" s="67"/>
      <c r="D688" s="8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3.2">
      <c r="A689" s="67"/>
      <c r="B689" s="67"/>
      <c r="C689" s="67"/>
      <c r="D689" s="8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3.2">
      <c r="A690" s="67"/>
      <c r="B690" s="67"/>
      <c r="C690" s="67"/>
      <c r="D690" s="8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3.2">
      <c r="A691" s="67"/>
      <c r="B691" s="67"/>
      <c r="C691" s="67"/>
      <c r="D691" s="8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3.2">
      <c r="A692" s="67"/>
      <c r="B692" s="67"/>
      <c r="C692" s="67"/>
      <c r="D692" s="8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3.2">
      <c r="A693" s="67"/>
      <c r="B693" s="67"/>
      <c r="C693" s="67"/>
      <c r="D693" s="8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3.2">
      <c r="A694" s="67"/>
      <c r="B694" s="67"/>
      <c r="C694" s="67"/>
      <c r="D694" s="8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3.2">
      <c r="A695" s="67"/>
      <c r="B695" s="67"/>
      <c r="C695" s="67"/>
      <c r="D695" s="8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3.2">
      <c r="A696" s="67"/>
      <c r="B696" s="67"/>
      <c r="C696" s="67"/>
      <c r="D696" s="8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3.2">
      <c r="A697" s="67"/>
      <c r="B697" s="67"/>
      <c r="C697" s="67"/>
      <c r="D697" s="8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3.2">
      <c r="A698" s="67"/>
      <c r="B698" s="67"/>
      <c r="C698" s="67"/>
      <c r="D698" s="8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3.2">
      <c r="A699" s="67"/>
      <c r="B699" s="67"/>
      <c r="C699" s="67"/>
      <c r="D699" s="8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3.2">
      <c r="A700" s="67"/>
      <c r="B700" s="67"/>
      <c r="C700" s="67"/>
      <c r="D700" s="8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3.2">
      <c r="A701" s="67"/>
      <c r="B701" s="67"/>
      <c r="C701" s="67"/>
      <c r="D701" s="8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3.2">
      <c r="A702" s="67"/>
      <c r="B702" s="67"/>
      <c r="C702" s="67"/>
      <c r="D702" s="8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3.2">
      <c r="A703" s="67"/>
      <c r="B703" s="67"/>
      <c r="C703" s="67"/>
      <c r="D703" s="8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3.2">
      <c r="A704" s="67"/>
      <c r="B704" s="67"/>
      <c r="C704" s="67"/>
      <c r="D704" s="8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3.2">
      <c r="A705" s="67"/>
      <c r="B705" s="67"/>
      <c r="C705" s="67"/>
      <c r="D705" s="8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3.2">
      <c r="A706" s="67"/>
      <c r="B706" s="67"/>
      <c r="C706" s="67"/>
      <c r="D706" s="8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3.2">
      <c r="A707" s="67"/>
      <c r="B707" s="67"/>
      <c r="C707" s="67"/>
      <c r="D707" s="8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3.2">
      <c r="A708" s="67"/>
      <c r="B708" s="67"/>
      <c r="C708" s="67"/>
      <c r="D708" s="8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3.2">
      <c r="A709" s="67"/>
      <c r="B709" s="67"/>
      <c r="C709" s="67"/>
      <c r="D709" s="8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3.2">
      <c r="A710" s="67"/>
      <c r="B710" s="67"/>
      <c r="C710" s="67"/>
      <c r="D710" s="8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3.2">
      <c r="A711" s="67"/>
      <c r="B711" s="67"/>
      <c r="C711" s="67"/>
      <c r="D711" s="8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3.2">
      <c r="A712" s="67"/>
      <c r="B712" s="67"/>
      <c r="C712" s="67"/>
      <c r="D712" s="8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3.2">
      <c r="A713" s="67"/>
      <c r="B713" s="67"/>
      <c r="C713" s="67"/>
      <c r="D713" s="8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3.2">
      <c r="A714" s="67"/>
      <c r="B714" s="67"/>
      <c r="C714" s="67"/>
      <c r="D714" s="8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3.2">
      <c r="A715" s="67"/>
      <c r="B715" s="67"/>
      <c r="C715" s="67"/>
      <c r="D715" s="8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3.2">
      <c r="A716" s="67"/>
      <c r="B716" s="67"/>
      <c r="C716" s="67"/>
      <c r="D716" s="8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3.2">
      <c r="A717" s="67"/>
      <c r="B717" s="67"/>
      <c r="C717" s="67"/>
      <c r="D717" s="8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3.2">
      <c r="A718" s="67"/>
      <c r="B718" s="67"/>
      <c r="C718" s="67"/>
      <c r="D718" s="8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3.2">
      <c r="A719" s="67"/>
      <c r="B719" s="67"/>
      <c r="C719" s="67"/>
      <c r="D719" s="8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3.2">
      <c r="A720" s="67"/>
      <c r="B720" s="67"/>
      <c r="C720" s="67"/>
      <c r="D720" s="8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3.2">
      <c r="A721" s="67"/>
      <c r="B721" s="67"/>
      <c r="C721" s="67"/>
      <c r="D721" s="8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3.2">
      <c r="A722" s="67"/>
      <c r="B722" s="67"/>
      <c r="C722" s="67"/>
      <c r="D722" s="8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3.2">
      <c r="A723" s="67"/>
      <c r="B723" s="67"/>
      <c r="C723" s="67"/>
      <c r="D723" s="8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3.2">
      <c r="A724" s="67"/>
      <c r="B724" s="67"/>
      <c r="C724" s="67"/>
      <c r="D724" s="8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3.2">
      <c r="A725" s="67"/>
      <c r="B725" s="67"/>
      <c r="C725" s="67"/>
      <c r="D725" s="8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3.2">
      <c r="A726" s="67"/>
      <c r="B726" s="67"/>
      <c r="C726" s="67"/>
      <c r="D726" s="8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3.2">
      <c r="A727" s="67"/>
      <c r="B727" s="67"/>
      <c r="C727" s="67"/>
      <c r="D727" s="8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3.2">
      <c r="A728" s="67"/>
      <c r="B728" s="67"/>
      <c r="C728" s="67"/>
      <c r="D728" s="8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3.2">
      <c r="A729" s="67"/>
      <c r="B729" s="67"/>
      <c r="C729" s="67"/>
      <c r="D729" s="8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3.2">
      <c r="A730" s="67"/>
      <c r="B730" s="67"/>
      <c r="C730" s="67"/>
      <c r="D730" s="8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3.2">
      <c r="A731" s="67"/>
      <c r="B731" s="67"/>
      <c r="C731" s="67"/>
      <c r="D731" s="8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3.2">
      <c r="A732" s="67"/>
      <c r="B732" s="67"/>
      <c r="C732" s="67"/>
      <c r="D732" s="8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3.2">
      <c r="A733" s="67"/>
      <c r="B733" s="67"/>
      <c r="C733" s="67"/>
      <c r="D733" s="8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3.2">
      <c r="A734" s="67"/>
      <c r="B734" s="67"/>
      <c r="C734" s="67"/>
      <c r="D734" s="8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3.2">
      <c r="A735" s="67"/>
      <c r="B735" s="67"/>
      <c r="C735" s="67"/>
      <c r="D735" s="8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3.2">
      <c r="A736" s="67"/>
      <c r="B736" s="67"/>
      <c r="C736" s="67"/>
      <c r="D736" s="8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3.2">
      <c r="A737" s="67"/>
      <c r="B737" s="67"/>
      <c r="C737" s="67"/>
      <c r="D737" s="8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3.2">
      <c r="A738" s="67"/>
      <c r="B738" s="67"/>
      <c r="C738" s="67"/>
      <c r="D738" s="8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3.2">
      <c r="A739" s="67"/>
      <c r="B739" s="67"/>
      <c r="C739" s="67"/>
      <c r="D739" s="8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3.2">
      <c r="A740" s="67"/>
      <c r="B740" s="67"/>
      <c r="C740" s="67"/>
      <c r="D740" s="8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3.2">
      <c r="A741" s="67"/>
      <c r="B741" s="67"/>
      <c r="C741" s="67"/>
      <c r="D741" s="8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3.2">
      <c r="A742" s="67"/>
      <c r="B742" s="67"/>
      <c r="C742" s="67"/>
      <c r="D742" s="8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3.2">
      <c r="A743" s="67"/>
      <c r="B743" s="67"/>
      <c r="C743" s="67"/>
      <c r="D743" s="8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3.2">
      <c r="A744" s="67"/>
      <c r="B744" s="67"/>
      <c r="C744" s="67"/>
      <c r="D744" s="8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3.2">
      <c r="A745" s="67"/>
      <c r="B745" s="67"/>
      <c r="C745" s="67"/>
      <c r="D745" s="8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3.2">
      <c r="A746" s="67"/>
      <c r="B746" s="67"/>
      <c r="C746" s="67"/>
      <c r="D746" s="8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3.2">
      <c r="A747" s="67"/>
      <c r="B747" s="67"/>
      <c r="C747" s="67"/>
      <c r="D747" s="8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3.2">
      <c r="A748" s="67"/>
      <c r="B748" s="67"/>
      <c r="C748" s="67"/>
      <c r="D748" s="8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3.2">
      <c r="A749" s="67"/>
      <c r="B749" s="67"/>
      <c r="C749" s="67"/>
      <c r="D749" s="8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3.2">
      <c r="A750" s="67"/>
      <c r="B750" s="67"/>
      <c r="C750" s="67"/>
      <c r="D750" s="8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3.2">
      <c r="A751" s="67"/>
      <c r="B751" s="67"/>
      <c r="C751" s="67"/>
      <c r="D751" s="8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3.2">
      <c r="A752" s="67"/>
      <c r="B752" s="67"/>
      <c r="C752" s="67"/>
      <c r="D752" s="8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3.2">
      <c r="A753" s="67"/>
      <c r="B753" s="67"/>
      <c r="C753" s="67"/>
      <c r="D753" s="8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3.2">
      <c r="A754" s="67"/>
      <c r="B754" s="67"/>
      <c r="C754" s="67"/>
      <c r="D754" s="8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3.2">
      <c r="A755" s="67"/>
      <c r="B755" s="67"/>
      <c r="C755" s="67"/>
      <c r="D755" s="8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3.2">
      <c r="A756" s="67"/>
      <c r="B756" s="67"/>
      <c r="C756" s="67"/>
      <c r="D756" s="8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3.2">
      <c r="A757" s="67"/>
      <c r="B757" s="67"/>
      <c r="C757" s="67"/>
      <c r="D757" s="8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3.2">
      <c r="A758" s="67"/>
      <c r="B758" s="67"/>
      <c r="C758" s="67"/>
      <c r="D758" s="8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3.2">
      <c r="A759" s="67"/>
      <c r="B759" s="67"/>
      <c r="C759" s="67"/>
      <c r="D759" s="8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3.2">
      <c r="A760" s="67"/>
      <c r="B760" s="67"/>
      <c r="C760" s="67"/>
      <c r="D760" s="8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3.2">
      <c r="A761" s="67"/>
      <c r="B761" s="67"/>
      <c r="C761" s="67"/>
      <c r="D761" s="8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3.2">
      <c r="A762" s="67"/>
      <c r="B762" s="67"/>
      <c r="C762" s="67"/>
      <c r="D762" s="8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3.2">
      <c r="A763" s="67"/>
      <c r="B763" s="67"/>
      <c r="C763" s="67"/>
      <c r="D763" s="8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3.2">
      <c r="A764" s="67"/>
      <c r="B764" s="67"/>
      <c r="C764" s="67"/>
      <c r="D764" s="8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3.2">
      <c r="A765" s="67"/>
      <c r="B765" s="67"/>
      <c r="C765" s="67"/>
      <c r="D765" s="8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3.2">
      <c r="A766" s="67"/>
      <c r="B766" s="67"/>
      <c r="C766" s="67"/>
      <c r="D766" s="8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3.2">
      <c r="A767" s="67"/>
      <c r="B767" s="67"/>
      <c r="C767" s="67"/>
      <c r="D767" s="8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3.2">
      <c r="A768" s="67"/>
      <c r="B768" s="67"/>
      <c r="C768" s="67"/>
      <c r="D768" s="8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3.2">
      <c r="A769" s="67"/>
      <c r="B769" s="67"/>
      <c r="C769" s="67"/>
      <c r="D769" s="8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3.2">
      <c r="A770" s="67"/>
      <c r="B770" s="67"/>
      <c r="C770" s="67"/>
      <c r="D770" s="8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3.2">
      <c r="A771" s="67"/>
      <c r="B771" s="67"/>
      <c r="C771" s="67"/>
      <c r="D771" s="8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3.2">
      <c r="A772" s="67"/>
      <c r="B772" s="67"/>
      <c r="C772" s="67"/>
      <c r="D772" s="8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3.2">
      <c r="A773" s="67"/>
      <c r="B773" s="67"/>
      <c r="C773" s="67"/>
      <c r="D773" s="8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3.2">
      <c r="A774" s="67"/>
      <c r="B774" s="67"/>
      <c r="C774" s="67"/>
      <c r="D774" s="8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3.2">
      <c r="A775" s="67"/>
      <c r="B775" s="67"/>
      <c r="C775" s="67"/>
      <c r="D775" s="8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3.2">
      <c r="A776" s="67"/>
      <c r="B776" s="67"/>
      <c r="C776" s="67"/>
      <c r="D776" s="8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3.2">
      <c r="A777" s="67"/>
      <c r="B777" s="67"/>
      <c r="C777" s="67"/>
      <c r="D777" s="8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3.2">
      <c r="A778" s="67"/>
      <c r="B778" s="67"/>
      <c r="C778" s="67"/>
      <c r="D778" s="8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3.2">
      <c r="A779" s="67"/>
      <c r="B779" s="67"/>
      <c r="C779" s="67"/>
      <c r="D779" s="8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3.2">
      <c r="A780" s="67"/>
      <c r="B780" s="67"/>
      <c r="C780" s="67"/>
      <c r="D780" s="8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3.2">
      <c r="A781" s="67"/>
      <c r="B781" s="67"/>
      <c r="C781" s="67"/>
      <c r="D781" s="8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3.2">
      <c r="A782" s="67"/>
      <c r="B782" s="67"/>
      <c r="C782" s="67"/>
      <c r="D782" s="8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3.2">
      <c r="A783" s="67"/>
      <c r="B783" s="67"/>
      <c r="C783" s="67"/>
      <c r="D783" s="8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3.2">
      <c r="A784" s="67"/>
      <c r="B784" s="67"/>
      <c r="C784" s="67"/>
      <c r="D784" s="8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3.2">
      <c r="A785" s="67"/>
      <c r="B785" s="67"/>
      <c r="C785" s="67"/>
      <c r="D785" s="8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3.2">
      <c r="A786" s="67"/>
      <c r="B786" s="67"/>
      <c r="C786" s="67"/>
      <c r="D786" s="8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3.2">
      <c r="A787" s="67"/>
      <c r="B787" s="67"/>
      <c r="C787" s="67"/>
      <c r="D787" s="8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3.2">
      <c r="A788" s="67"/>
      <c r="B788" s="67"/>
      <c r="C788" s="67"/>
      <c r="D788" s="8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3.2">
      <c r="A789" s="67"/>
      <c r="B789" s="67"/>
      <c r="C789" s="67"/>
      <c r="D789" s="8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3.2">
      <c r="A790" s="67"/>
      <c r="B790" s="67"/>
      <c r="C790" s="67"/>
      <c r="D790" s="8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3.2">
      <c r="A791" s="67"/>
      <c r="B791" s="67"/>
      <c r="C791" s="67"/>
      <c r="D791" s="8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3.2">
      <c r="A792" s="67"/>
      <c r="B792" s="67"/>
      <c r="C792" s="67"/>
      <c r="D792" s="8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3.2">
      <c r="A793" s="67"/>
      <c r="B793" s="67"/>
      <c r="C793" s="67"/>
      <c r="D793" s="8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3.2">
      <c r="A794" s="67"/>
      <c r="B794" s="67"/>
      <c r="C794" s="67"/>
      <c r="D794" s="8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3.2">
      <c r="A795" s="67"/>
      <c r="B795" s="67"/>
      <c r="C795" s="67"/>
      <c r="D795" s="8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3.2">
      <c r="A796" s="67"/>
      <c r="B796" s="67"/>
      <c r="C796" s="67"/>
      <c r="D796" s="8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3.2">
      <c r="A797" s="67"/>
      <c r="B797" s="67"/>
      <c r="C797" s="67"/>
      <c r="D797" s="8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3.2">
      <c r="A798" s="67"/>
      <c r="B798" s="67"/>
      <c r="C798" s="67"/>
      <c r="D798" s="8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3.2">
      <c r="A799" s="67"/>
      <c r="B799" s="67"/>
      <c r="C799" s="67"/>
      <c r="D799" s="8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3.2">
      <c r="A800" s="67"/>
      <c r="B800" s="67"/>
      <c r="C800" s="67"/>
      <c r="D800" s="8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3.2">
      <c r="A801" s="67"/>
      <c r="B801" s="67"/>
      <c r="C801" s="67"/>
      <c r="D801" s="8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3.2">
      <c r="A802" s="67"/>
      <c r="B802" s="67"/>
      <c r="C802" s="67"/>
      <c r="D802" s="8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3.2">
      <c r="A803" s="67"/>
      <c r="B803" s="67"/>
      <c r="C803" s="67"/>
      <c r="D803" s="8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3.2">
      <c r="A804" s="67"/>
      <c r="B804" s="67"/>
      <c r="C804" s="67"/>
      <c r="D804" s="8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3.2">
      <c r="A805" s="67"/>
      <c r="B805" s="67"/>
      <c r="C805" s="67"/>
      <c r="D805" s="8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3.2">
      <c r="A806" s="67"/>
      <c r="B806" s="67"/>
      <c r="C806" s="67"/>
      <c r="D806" s="8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3.2">
      <c r="A807" s="67"/>
      <c r="B807" s="67"/>
      <c r="C807" s="67"/>
      <c r="D807" s="8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3.2">
      <c r="A808" s="67"/>
      <c r="B808" s="67"/>
      <c r="C808" s="67"/>
      <c r="D808" s="8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3.2">
      <c r="A809" s="67"/>
      <c r="B809" s="67"/>
      <c r="C809" s="67"/>
      <c r="D809" s="8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3.2">
      <c r="A810" s="67"/>
      <c r="B810" s="67"/>
      <c r="C810" s="67"/>
      <c r="D810" s="8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3.2">
      <c r="A811" s="67"/>
      <c r="B811" s="67"/>
      <c r="C811" s="67"/>
      <c r="D811" s="8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3.2">
      <c r="A812" s="67"/>
      <c r="B812" s="67"/>
      <c r="C812" s="67"/>
      <c r="D812" s="8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3.2">
      <c r="A813" s="67"/>
      <c r="B813" s="67"/>
      <c r="C813" s="67"/>
      <c r="D813" s="8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3.2">
      <c r="A814" s="67"/>
      <c r="B814" s="67"/>
      <c r="C814" s="67"/>
      <c r="D814" s="8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3.2">
      <c r="A815" s="67"/>
      <c r="B815" s="67"/>
      <c r="C815" s="67"/>
      <c r="D815" s="8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3.2">
      <c r="A816" s="67"/>
      <c r="B816" s="67"/>
      <c r="C816" s="67"/>
      <c r="D816" s="8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3.2">
      <c r="A817" s="67"/>
      <c r="B817" s="67"/>
      <c r="C817" s="67"/>
      <c r="D817" s="8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3.2">
      <c r="A818" s="67"/>
      <c r="B818" s="67"/>
      <c r="C818" s="67"/>
      <c r="D818" s="8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3.2">
      <c r="A819" s="67"/>
      <c r="B819" s="67"/>
      <c r="C819" s="67"/>
      <c r="D819" s="8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3.2">
      <c r="A820" s="67"/>
      <c r="B820" s="67"/>
      <c r="C820" s="67"/>
      <c r="D820" s="8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3.2">
      <c r="A821" s="67"/>
      <c r="B821" s="67"/>
      <c r="C821" s="67"/>
      <c r="D821" s="8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3.2">
      <c r="A822" s="67"/>
      <c r="B822" s="67"/>
      <c r="C822" s="67"/>
      <c r="D822" s="8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3.2">
      <c r="A823" s="67"/>
      <c r="B823" s="67"/>
      <c r="C823" s="67"/>
      <c r="D823" s="8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3.2">
      <c r="A824" s="67"/>
      <c r="B824" s="67"/>
      <c r="C824" s="67"/>
      <c r="D824" s="8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3.2">
      <c r="A825" s="67"/>
      <c r="B825" s="67"/>
      <c r="C825" s="67"/>
      <c r="D825" s="8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3.2">
      <c r="A826" s="67"/>
      <c r="B826" s="67"/>
      <c r="C826" s="67"/>
      <c r="D826" s="8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3.2">
      <c r="A827" s="67"/>
      <c r="B827" s="67"/>
      <c r="C827" s="67"/>
      <c r="D827" s="8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3.2">
      <c r="A828" s="67"/>
      <c r="B828" s="67"/>
      <c r="C828" s="67"/>
      <c r="D828" s="8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3.2">
      <c r="A829" s="67"/>
      <c r="B829" s="67"/>
      <c r="C829" s="67"/>
      <c r="D829" s="8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3.2">
      <c r="A830" s="67"/>
      <c r="B830" s="67"/>
      <c r="C830" s="67"/>
      <c r="D830" s="8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3.2">
      <c r="A831" s="67"/>
      <c r="B831" s="67"/>
      <c r="C831" s="67"/>
      <c r="D831" s="8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3.2">
      <c r="A832" s="67"/>
      <c r="B832" s="67"/>
      <c r="C832" s="67"/>
      <c r="D832" s="8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3.2">
      <c r="A833" s="67"/>
      <c r="B833" s="67"/>
      <c r="C833" s="67"/>
      <c r="D833" s="8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3.2">
      <c r="A834" s="67"/>
      <c r="B834" s="67"/>
      <c r="C834" s="67"/>
      <c r="D834" s="8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3.2">
      <c r="A835" s="67"/>
      <c r="B835" s="67"/>
      <c r="C835" s="67"/>
      <c r="D835" s="8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3.2">
      <c r="A836" s="67"/>
      <c r="B836" s="67"/>
      <c r="C836" s="67"/>
      <c r="D836" s="8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3.2">
      <c r="A837" s="67"/>
      <c r="B837" s="67"/>
      <c r="C837" s="67"/>
      <c r="D837" s="8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3.2">
      <c r="A838" s="67"/>
      <c r="B838" s="67"/>
      <c r="C838" s="67"/>
      <c r="D838" s="8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3.2">
      <c r="A839" s="67"/>
      <c r="B839" s="67"/>
      <c r="C839" s="67"/>
      <c r="D839" s="8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3.2">
      <c r="A840" s="67"/>
      <c r="B840" s="67"/>
      <c r="C840" s="67"/>
      <c r="D840" s="8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3.2">
      <c r="A841" s="67"/>
      <c r="B841" s="67"/>
      <c r="C841" s="67"/>
      <c r="D841" s="8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3.2">
      <c r="A842" s="67"/>
      <c r="B842" s="67"/>
      <c r="C842" s="67"/>
      <c r="D842" s="8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3.2">
      <c r="A843" s="67"/>
      <c r="B843" s="67"/>
      <c r="C843" s="67"/>
      <c r="D843" s="8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3.2">
      <c r="A844" s="67"/>
      <c r="B844" s="67"/>
      <c r="C844" s="67"/>
      <c r="D844" s="8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3.2">
      <c r="A845" s="67"/>
      <c r="B845" s="67"/>
      <c r="C845" s="67"/>
      <c r="D845" s="8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3.2">
      <c r="A846" s="67"/>
      <c r="B846" s="67"/>
      <c r="C846" s="67"/>
      <c r="D846" s="8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3.2">
      <c r="A847" s="67"/>
      <c r="B847" s="67"/>
      <c r="C847" s="67"/>
      <c r="D847" s="8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3.2">
      <c r="A848" s="67"/>
      <c r="B848" s="67"/>
      <c r="C848" s="67"/>
      <c r="D848" s="8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3.2">
      <c r="A849" s="67"/>
      <c r="B849" s="67"/>
      <c r="C849" s="67"/>
      <c r="D849" s="8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3.2">
      <c r="A850" s="67"/>
      <c r="B850" s="67"/>
      <c r="C850" s="67"/>
      <c r="D850" s="8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3.2">
      <c r="A851" s="67"/>
      <c r="B851" s="67"/>
      <c r="C851" s="67"/>
      <c r="D851" s="8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3.2">
      <c r="A852" s="67"/>
      <c r="B852" s="67"/>
      <c r="C852" s="67"/>
      <c r="D852" s="8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3.2">
      <c r="A853" s="67"/>
      <c r="B853" s="67"/>
      <c r="C853" s="67"/>
      <c r="D853" s="8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3.2">
      <c r="A854" s="67"/>
      <c r="B854" s="67"/>
      <c r="C854" s="67"/>
      <c r="D854" s="8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3.2">
      <c r="A855" s="67"/>
      <c r="B855" s="67"/>
      <c r="C855" s="67"/>
      <c r="D855" s="8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3.2">
      <c r="A856" s="67"/>
      <c r="B856" s="67"/>
      <c r="C856" s="67"/>
      <c r="D856" s="8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3.2">
      <c r="A857" s="67"/>
      <c r="B857" s="67"/>
      <c r="C857" s="67"/>
      <c r="D857" s="8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3.2">
      <c r="A858" s="67"/>
      <c r="B858" s="67"/>
      <c r="C858" s="67"/>
      <c r="D858" s="8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3.2">
      <c r="A859" s="67"/>
      <c r="B859" s="67"/>
      <c r="C859" s="67"/>
      <c r="D859" s="8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3.2">
      <c r="A860" s="67"/>
      <c r="B860" s="67"/>
      <c r="C860" s="67"/>
      <c r="D860" s="8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3.2">
      <c r="A861" s="67"/>
      <c r="B861" s="67"/>
      <c r="C861" s="67"/>
      <c r="D861" s="8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3.2">
      <c r="A862" s="67"/>
      <c r="B862" s="67"/>
      <c r="C862" s="67"/>
      <c r="D862" s="8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3.2">
      <c r="A863" s="67"/>
      <c r="B863" s="67"/>
      <c r="C863" s="67"/>
      <c r="D863" s="8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3.2">
      <c r="A864" s="67"/>
      <c r="B864" s="67"/>
      <c r="C864" s="67"/>
      <c r="D864" s="8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3.2">
      <c r="A865" s="67"/>
      <c r="B865" s="67"/>
      <c r="C865" s="67"/>
      <c r="D865" s="8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3.2">
      <c r="A866" s="67"/>
      <c r="B866" s="67"/>
      <c r="C866" s="67"/>
      <c r="D866" s="8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3.2">
      <c r="A867" s="67"/>
      <c r="B867" s="67"/>
      <c r="C867" s="67"/>
      <c r="D867" s="8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3.2">
      <c r="A868" s="67"/>
      <c r="B868" s="67"/>
      <c r="C868" s="67"/>
      <c r="D868" s="8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3.2">
      <c r="A869" s="67"/>
      <c r="B869" s="67"/>
      <c r="C869" s="67"/>
      <c r="D869" s="8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3.2">
      <c r="A870" s="67"/>
      <c r="B870" s="67"/>
      <c r="C870" s="67"/>
      <c r="D870" s="8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3.2">
      <c r="A871" s="67"/>
      <c r="B871" s="67"/>
      <c r="C871" s="67"/>
      <c r="D871" s="8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3.2">
      <c r="A872" s="67"/>
      <c r="B872" s="67"/>
      <c r="C872" s="67"/>
      <c r="D872" s="8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3.2">
      <c r="A873" s="67"/>
      <c r="B873" s="67"/>
      <c r="C873" s="67"/>
      <c r="D873" s="8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3.2">
      <c r="A874" s="67"/>
      <c r="B874" s="67"/>
      <c r="C874" s="67"/>
      <c r="D874" s="8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3.2">
      <c r="A875" s="67"/>
      <c r="B875" s="67"/>
      <c r="C875" s="67"/>
      <c r="D875" s="8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3.2">
      <c r="A876" s="67"/>
      <c r="B876" s="67"/>
      <c r="C876" s="67"/>
      <c r="D876" s="8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3.2">
      <c r="A877" s="67"/>
      <c r="B877" s="67"/>
      <c r="C877" s="67"/>
      <c r="D877" s="8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3.2">
      <c r="A878" s="67"/>
      <c r="B878" s="67"/>
      <c r="C878" s="67"/>
      <c r="D878" s="8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3.2">
      <c r="A879" s="67"/>
      <c r="B879" s="67"/>
      <c r="C879" s="67"/>
      <c r="D879" s="8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3.2">
      <c r="A880" s="67"/>
      <c r="B880" s="67"/>
      <c r="C880" s="67"/>
      <c r="D880" s="8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3.2">
      <c r="A881" s="67"/>
      <c r="B881" s="67"/>
      <c r="C881" s="67"/>
      <c r="D881" s="8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3.2">
      <c r="A882" s="67"/>
      <c r="B882" s="67"/>
      <c r="C882" s="67"/>
      <c r="D882" s="8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3.2">
      <c r="A883" s="67"/>
      <c r="B883" s="67"/>
      <c r="C883" s="67"/>
      <c r="D883" s="8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3.2">
      <c r="A884" s="67"/>
      <c r="B884" s="67"/>
      <c r="C884" s="67"/>
      <c r="D884" s="8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3.2">
      <c r="A885" s="67"/>
      <c r="B885" s="67"/>
      <c r="C885" s="67"/>
      <c r="D885" s="8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3.2">
      <c r="A886" s="67"/>
      <c r="B886" s="67"/>
      <c r="C886" s="67"/>
      <c r="D886" s="8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3.2">
      <c r="A887" s="67"/>
      <c r="B887" s="67"/>
      <c r="C887" s="67"/>
      <c r="D887" s="8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3.2">
      <c r="A888" s="67"/>
      <c r="B888" s="67"/>
      <c r="C888" s="67"/>
      <c r="D888" s="8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3.2">
      <c r="A889" s="67"/>
      <c r="B889" s="67"/>
      <c r="C889" s="67"/>
      <c r="D889" s="8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3.2">
      <c r="A890" s="67"/>
      <c r="B890" s="67"/>
      <c r="C890" s="67"/>
      <c r="D890" s="8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3.2">
      <c r="A891" s="67"/>
      <c r="B891" s="67"/>
      <c r="C891" s="67"/>
      <c r="D891" s="8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3.2">
      <c r="A892" s="67"/>
      <c r="B892" s="67"/>
      <c r="C892" s="67"/>
      <c r="D892" s="8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3.2">
      <c r="A893" s="67"/>
      <c r="B893" s="67"/>
      <c r="C893" s="67"/>
      <c r="D893" s="8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3.2">
      <c r="A894" s="67"/>
      <c r="B894" s="67"/>
      <c r="C894" s="67"/>
      <c r="D894" s="8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3.2">
      <c r="A895" s="67"/>
      <c r="B895" s="67"/>
      <c r="C895" s="67"/>
      <c r="D895" s="8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3.2">
      <c r="A896" s="67"/>
      <c r="B896" s="67"/>
      <c r="C896" s="67"/>
      <c r="D896" s="8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3.2">
      <c r="A897" s="67"/>
      <c r="B897" s="67"/>
      <c r="C897" s="67"/>
      <c r="D897" s="8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3.2">
      <c r="A898" s="67"/>
      <c r="B898" s="67"/>
      <c r="C898" s="67"/>
      <c r="D898" s="8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3.2">
      <c r="A899" s="67"/>
      <c r="B899" s="67"/>
      <c r="C899" s="67"/>
      <c r="D899" s="8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3.2">
      <c r="A900" s="67"/>
      <c r="B900" s="67"/>
      <c r="C900" s="67"/>
      <c r="D900" s="8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3.2">
      <c r="A901" s="67"/>
      <c r="B901" s="67"/>
      <c r="C901" s="67"/>
      <c r="D901" s="8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3.2">
      <c r="A902" s="67"/>
      <c r="B902" s="67"/>
      <c r="C902" s="67"/>
      <c r="D902" s="8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3.2">
      <c r="A903" s="67"/>
      <c r="B903" s="67"/>
      <c r="C903" s="67"/>
      <c r="D903" s="8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3.2">
      <c r="A904" s="67"/>
      <c r="B904" s="67"/>
      <c r="C904" s="67"/>
      <c r="D904" s="8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3.2">
      <c r="A905" s="67"/>
      <c r="B905" s="67"/>
      <c r="C905" s="67"/>
      <c r="D905" s="8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3.2">
      <c r="A906" s="67"/>
      <c r="B906" s="67"/>
      <c r="C906" s="67"/>
      <c r="D906" s="8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3.2">
      <c r="A907" s="67"/>
      <c r="B907" s="67"/>
      <c r="C907" s="67"/>
      <c r="D907" s="8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3.2">
      <c r="A908" s="67"/>
      <c r="B908" s="67"/>
      <c r="C908" s="67"/>
      <c r="D908" s="8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3.2">
      <c r="A909" s="67"/>
      <c r="B909" s="67"/>
      <c r="C909" s="67"/>
      <c r="D909" s="8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3.2">
      <c r="A910" s="67"/>
      <c r="B910" s="67"/>
      <c r="C910" s="67"/>
      <c r="D910" s="8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3.2">
      <c r="A911" s="67"/>
      <c r="B911" s="67"/>
      <c r="C911" s="67"/>
      <c r="D911" s="8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3.2">
      <c r="A912" s="67"/>
      <c r="B912" s="67"/>
      <c r="C912" s="67"/>
      <c r="D912" s="8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3.2">
      <c r="A913" s="67"/>
      <c r="B913" s="67"/>
      <c r="C913" s="67"/>
      <c r="D913" s="8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3.2">
      <c r="A914" s="67"/>
      <c r="B914" s="67"/>
      <c r="C914" s="67"/>
      <c r="D914" s="8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3.2">
      <c r="A915" s="67"/>
      <c r="B915" s="67"/>
      <c r="C915" s="67"/>
      <c r="D915" s="8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3.2">
      <c r="A916" s="67"/>
      <c r="B916" s="67"/>
      <c r="C916" s="67"/>
      <c r="D916" s="8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3.2">
      <c r="A917" s="67"/>
      <c r="B917" s="67"/>
      <c r="C917" s="67"/>
      <c r="D917" s="8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3.2">
      <c r="A918" s="67"/>
      <c r="B918" s="67"/>
      <c r="C918" s="67"/>
      <c r="D918" s="8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3.2">
      <c r="A919" s="67"/>
      <c r="B919" s="67"/>
      <c r="C919" s="67"/>
      <c r="D919" s="8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3.2">
      <c r="A920" s="67"/>
      <c r="B920" s="67"/>
      <c r="C920" s="67"/>
      <c r="D920" s="8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3.2">
      <c r="A921" s="67"/>
      <c r="B921" s="67"/>
      <c r="C921" s="67"/>
      <c r="D921" s="8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3.2">
      <c r="A922" s="67"/>
      <c r="B922" s="67"/>
      <c r="C922" s="67"/>
      <c r="D922" s="8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3.2">
      <c r="A923" s="67"/>
      <c r="B923" s="67"/>
      <c r="C923" s="67"/>
      <c r="D923" s="8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3.2">
      <c r="A924" s="67"/>
      <c r="B924" s="67"/>
      <c r="C924" s="67"/>
      <c r="D924" s="8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3.2">
      <c r="A925" s="67"/>
      <c r="B925" s="67"/>
      <c r="C925" s="67"/>
      <c r="D925" s="8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3.2">
      <c r="A926" s="67"/>
      <c r="B926" s="67"/>
      <c r="C926" s="67"/>
      <c r="D926" s="8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3.2">
      <c r="A927" s="67"/>
      <c r="B927" s="67"/>
      <c r="C927" s="67"/>
      <c r="D927" s="8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3.2">
      <c r="A928" s="67"/>
      <c r="B928" s="67"/>
      <c r="C928" s="67"/>
      <c r="D928" s="8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3.2">
      <c r="A929" s="67"/>
      <c r="B929" s="67"/>
      <c r="C929" s="67"/>
      <c r="D929" s="8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3.2">
      <c r="A930" s="67"/>
      <c r="B930" s="67"/>
      <c r="C930" s="67"/>
      <c r="D930" s="8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3.2">
      <c r="A931" s="67"/>
      <c r="B931" s="67"/>
      <c r="C931" s="67"/>
      <c r="D931" s="8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3.2">
      <c r="A932" s="67"/>
      <c r="B932" s="67"/>
      <c r="C932" s="67"/>
      <c r="D932" s="8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3.2">
      <c r="A933" s="67"/>
      <c r="B933" s="67"/>
      <c r="C933" s="67"/>
      <c r="D933" s="8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3.2">
      <c r="A934" s="67"/>
      <c r="B934" s="67"/>
      <c r="C934" s="67"/>
      <c r="D934" s="8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3.2">
      <c r="A935" s="67"/>
      <c r="B935" s="67"/>
      <c r="C935" s="67"/>
      <c r="D935" s="8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3.2">
      <c r="A936" s="67"/>
      <c r="B936" s="67"/>
      <c r="C936" s="67"/>
      <c r="D936" s="8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3.2">
      <c r="A937" s="67"/>
      <c r="B937" s="67"/>
      <c r="C937" s="67"/>
      <c r="D937" s="8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3.2">
      <c r="A938" s="67"/>
      <c r="B938" s="67"/>
      <c r="C938" s="67"/>
      <c r="D938" s="8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3.2">
      <c r="A939" s="67"/>
      <c r="B939" s="67"/>
      <c r="C939" s="67"/>
      <c r="D939" s="8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3.2">
      <c r="A940" s="67"/>
      <c r="B940" s="67"/>
      <c r="C940" s="67"/>
      <c r="D940" s="8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3.2">
      <c r="A941" s="67"/>
      <c r="B941" s="67"/>
      <c r="C941" s="67"/>
      <c r="D941" s="8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3.2">
      <c r="A942" s="67"/>
      <c r="B942" s="67"/>
      <c r="C942" s="67"/>
      <c r="D942" s="8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3.2">
      <c r="A943" s="67"/>
      <c r="B943" s="67"/>
      <c r="C943" s="67"/>
      <c r="D943" s="8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3.2">
      <c r="A944" s="67"/>
      <c r="B944" s="67"/>
      <c r="C944" s="67"/>
      <c r="D944" s="8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3.2">
      <c r="A945" s="67"/>
      <c r="B945" s="67"/>
      <c r="C945" s="67"/>
      <c r="D945" s="8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3.2">
      <c r="A946" s="67"/>
      <c r="B946" s="67"/>
      <c r="C946" s="67"/>
      <c r="D946" s="8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3.2">
      <c r="A947" s="67"/>
      <c r="B947" s="67"/>
      <c r="C947" s="67"/>
      <c r="D947" s="8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3.2">
      <c r="A948" s="67"/>
      <c r="B948" s="67"/>
      <c r="C948" s="67"/>
      <c r="D948" s="8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3.2">
      <c r="A949" s="67"/>
      <c r="B949" s="67"/>
      <c r="C949" s="67"/>
      <c r="D949" s="8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3.2">
      <c r="A950" s="67"/>
      <c r="B950" s="67"/>
      <c r="C950" s="67"/>
      <c r="D950" s="8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3.2">
      <c r="A951" s="67"/>
      <c r="B951" s="67"/>
      <c r="C951" s="67"/>
      <c r="D951" s="8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3.2">
      <c r="A952" s="67"/>
      <c r="B952" s="67"/>
      <c r="C952" s="67"/>
      <c r="D952" s="8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3.2">
      <c r="A953" s="67"/>
      <c r="B953" s="67"/>
      <c r="C953" s="67"/>
      <c r="D953" s="8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3.2">
      <c r="A954" s="67"/>
      <c r="B954" s="67"/>
      <c r="C954" s="67"/>
      <c r="D954" s="8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3.2">
      <c r="A955" s="67"/>
      <c r="B955" s="67"/>
      <c r="C955" s="67"/>
      <c r="D955" s="8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3.2">
      <c r="A956" s="67"/>
      <c r="B956" s="67"/>
      <c r="C956" s="67"/>
      <c r="D956" s="8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3.2">
      <c r="A957" s="67"/>
      <c r="B957" s="67"/>
      <c r="C957" s="67"/>
      <c r="D957" s="8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3.2">
      <c r="A958" s="67"/>
      <c r="B958" s="67"/>
      <c r="C958" s="67"/>
      <c r="D958" s="8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3.2">
      <c r="A959" s="67"/>
      <c r="B959" s="67"/>
      <c r="C959" s="67"/>
      <c r="D959" s="8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3.2">
      <c r="A960" s="67"/>
      <c r="B960" s="67"/>
      <c r="C960" s="67"/>
      <c r="D960" s="8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3.2">
      <c r="A961" s="67"/>
      <c r="B961" s="67"/>
      <c r="C961" s="67"/>
      <c r="D961" s="8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3.2">
      <c r="A962" s="67"/>
      <c r="B962" s="67"/>
      <c r="C962" s="67"/>
      <c r="D962" s="8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3.2">
      <c r="A963" s="67"/>
      <c r="B963" s="67"/>
      <c r="C963" s="67"/>
      <c r="D963" s="8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3.2">
      <c r="A964" s="67"/>
      <c r="B964" s="67"/>
      <c r="C964" s="67"/>
      <c r="D964" s="8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3.2">
      <c r="A965" s="67"/>
      <c r="B965" s="67"/>
      <c r="C965" s="67"/>
      <c r="D965" s="8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3.2">
      <c r="A966" s="67"/>
      <c r="B966" s="67"/>
      <c r="C966" s="67"/>
      <c r="D966" s="8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3.2">
      <c r="A967" s="67"/>
      <c r="B967" s="67"/>
      <c r="C967" s="67"/>
      <c r="D967" s="8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3.2">
      <c r="A968" s="67"/>
      <c r="B968" s="67"/>
      <c r="C968" s="67"/>
      <c r="D968" s="8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3.2">
      <c r="A969" s="67"/>
      <c r="B969" s="67"/>
      <c r="C969" s="67"/>
      <c r="D969" s="8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3.2">
      <c r="A970" s="67"/>
      <c r="B970" s="67"/>
      <c r="C970" s="67"/>
      <c r="D970" s="8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3.2">
      <c r="A971" s="67"/>
      <c r="B971" s="67"/>
      <c r="C971" s="67"/>
      <c r="D971" s="8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3.2">
      <c r="A972" s="67"/>
      <c r="B972" s="67"/>
      <c r="C972" s="67"/>
      <c r="D972" s="8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3.2">
      <c r="A973" s="67"/>
      <c r="B973" s="67"/>
      <c r="C973" s="67"/>
      <c r="D973" s="8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3.2">
      <c r="A974" s="67"/>
      <c r="B974" s="67"/>
      <c r="C974" s="67"/>
      <c r="D974" s="8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3.2">
      <c r="A975" s="67"/>
      <c r="B975" s="67"/>
      <c r="C975" s="67"/>
      <c r="D975" s="8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3.2">
      <c r="A976" s="67"/>
      <c r="B976" s="67"/>
      <c r="C976" s="67"/>
      <c r="D976" s="8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3.2">
      <c r="A977" s="67"/>
      <c r="B977" s="67"/>
      <c r="C977" s="67"/>
      <c r="D977" s="8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3.2">
      <c r="A978" s="67"/>
      <c r="B978" s="67"/>
      <c r="C978" s="67"/>
      <c r="D978" s="8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3.2">
      <c r="A979" s="67"/>
      <c r="B979" s="67"/>
      <c r="C979" s="67"/>
      <c r="D979" s="8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3.2">
      <c r="A980" s="67"/>
      <c r="B980" s="67"/>
      <c r="C980" s="67"/>
      <c r="D980" s="8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3.2">
      <c r="A981" s="67"/>
      <c r="B981" s="67"/>
      <c r="C981" s="67"/>
      <c r="D981" s="8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3.2">
      <c r="A982" s="67"/>
      <c r="B982" s="67"/>
      <c r="C982" s="67"/>
      <c r="D982" s="8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3.2">
      <c r="A983" s="67"/>
      <c r="B983" s="67"/>
      <c r="C983" s="67"/>
      <c r="D983" s="8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3.2">
      <c r="A984" s="67"/>
      <c r="B984" s="67"/>
      <c r="C984" s="67"/>
      <c r="D984" s="8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3.2">
      <c r="A985" s="67"/>
      <c r="B985" s="67"/>
      <c r="C985" s="67"/>
      <c r="D985" s="8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3.2">
      <c r="A986" s="67"/>
      <c r="B986" s="67"/>
      <c r="C986" s="67"/>
      <c r="D986" s="8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3.2">
      <c r="A987" s="67"/>
      <c r="B987" s="67"/>
      <c r="C987" s="67"/>
      <c r="D987" s="8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3.2">
      <c r="A988" s="67"/>
      <c r="B988" s="67"/>
      <c r="C988" s="67"/>
      <c r="D988" s="8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3.2">
      <c r="A989" s="67"/>
      <c r="B989" s="67"/>
      <c r="C989" s="67"/>
      <c r="D989" s="8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3.2">
      <c r="A990" s="67"/>
      <c r="B990" s="67"/>
      <c r="C990" s="67"/>
      <c r="D990" s="8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3.2">
      <c r="A991" s="67"/>
      <c r="B991" s="67"/>
      <c r="C991" s="67"/>
      <c r="D991" s="8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3.2">
      <c r="A992" s="67"/>
      <c r="B992" s="67"/>
      <c r="C992" s="67"/>
      <c r="D992" s="8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3.2">
      <c r="A993" s="67"/>
      <c r="B993" s="67"/>
      <c r="C993" s="67"/>
      <c r="D993" s="8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3.2">
      <c r="A994" s="67"/>
      <c r="B994" s="67"/>
      <c r="C994" s="67"/>
      <c r="D994" s="8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3.2">
      <c r="A995" s="67"/>
      <c r="B995" s="67"/>
      <c r="C995" s="67"/>
      <c r="D995" s="8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3.2">
      <c r="A996" s="67"/>
      <c r="B996" s="67"/>
      <c r="C996" s="67"/>
      <c r="D996" s="8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3.2">
      <c r="A997" s="67"/>
      <c r="B997" s="67"/>
      <c r="C997" s="67"/>
      <c r="D997" s="8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13.2">
      <c r="A998" s="67"/>
      <c r="B998" s="67"/>
      <c r="C998" s="67"/>
      <c r="D998" s="8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13.2">
      <c r="A999" s="67"/>
      <c r="B999" s="67"/>
      <c r="C999" s="67"/>
      <c r="D999" s="8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13.2">
      <c r="A1000" s="67"/>
      <c r="B1000" s="67"/>
      <c r="C1000" s="67"/>
      <c r="D1000" s="8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34"/>
  <sheetViews>
    <sheetView workbookViewId="0"/>
  </sheetViews>
  <sheetFormatPr defaultColWidth="12.6640625" defaultRowHeight="15.75" customHeight="1"/>
  <cols>
    <col min="1" max="1" width="27.77734375" customWidth="1"/>
    <col min="2" max="2" width="49.109375" customWidth="1"/>
    <col min="3" max="3" width="25.21875" customWidth="1"/>
    <col min="4" max="4" width="18" style="85" customWidth="1"/>
    <col min="5" max="5" width="31.109375" customWidth="1"/>
  </cols>
  <sheetData>
    <row r="1" spans="1:26" ht="13.2">
      <c r="A1" s="69" t="s">
        <v>0</v>
      </c>
      <c r="B1" s="70" t="s">
        <v>1032</v>
      </c>
      <c r="C1" s="70" t="s">
        <v>2</v>
      </c>
      <c r="D1" s="101" t="s">
        <v>3</v>
      </c>
      <c r="E1" s="70" t="s">
        <v>4</v>
      </c>
    </row>
    <row r="2" spans="1:26" ht="15.75" customHeight="1">
      <c r="A2" s="2" t="s">
        <v>1033</v>
      </c>
      <c r="B2" s="2" t="s">
        <v>1034</v>
      </c>
      <c r="C2" s="2" t="s">
        <v>1035</v>
      </c>
      <c r="D2" s="84"/>
      <c r="E2" s="42" t="s">
        <v>1036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" t="s">
        <v>1037</v>
      </c>
      <c r="B3" s="2" t="s">
        <v>1038</v>
      </c>
      <c r="C3" s="2" t="s">
        <v>819</v>
      </c>
      <c r="D3" s="84" t="s">
        <v>1039</v>
      </c>
      <c r="E3" s="2" t="s">
        <v>1040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 t="s">
        <v>1041</v>
      </c>
      <c r="B4" s="2" t="s">
        <v>1042</v>
      </c>
      <c r="C4" s="2" t="s">
        <v>750</v>
      </c>
      <c r="D4" s="8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" t="s">
        <v>1043</v>
      </c>
      <c r="B5" s="2" t="s">
        <v>1044</v>
      </c>
      <c r="C5" s="2" t="s">
        <v>819</v>
      </c>
      <c r="D5" s="84" t="s">
        <v>1045</v>
      </c>
      <c r="E5" s="42" t="s">
        <v>1046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 t="s">
        <v>1047</v>
      </c>
      <c r="B6" s="2" t="s">
        <v>1048</v>
      </c>
      <c r="C6" s="2" t="s">
        <v>102</v>
      </c>
      <c r="D6" s="84" t="s">
        <v>1049</v>
      </c>
      <c r="E6" s="2" t="s">
        <v>1050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 t="s">
        <v>1051</v>
      </c>
      <c r="B7" s="2" t="s">
        <v>1052</v>
      </c>
      <c r="C7" s="2" t="s">
        <v>819</v>
      </c>
      <c r="D7" s="84" t="s">
        <v>1053</v>
      </c>
      <c r="E7" s="2" t="s">
        <v>1054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 t="s">
        <v>1055</v>
      </c>
      <c r="B8" s="2" t="s">
        <v>1056</v>
      </c>
      <c r="C8" s="2" t="s">
        <v>819</v>
      </c>
      <c r="D8" s="84" t="s">
        <v>1057</v>
      </c>
      <c r="E8" s="2" t="s">
        <v>1058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 t="s">
        <v>1059</v>
      </c>
      <c r="B9" s="2" t="s">
        <v>1060</v>
      </c>
      <c r="C9" s="2" t="s">
        <v>819</v>
      </c>
      <c r="D9" s="84" t="s">
        <v>1061</v>
      </c>
      <c r="E9" s="2" t="s">
        <v>1062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 t="s">
        <v>1063</v>
      </c>
      <c r="B10" s="2" t="s">
        <v>1064</v>
      </c>
      <c r="C10" s="2" t="s">
        <v>750</v>
      </c>
      <c r="D10" s="84">
        <v>1711819986</v>
      </c>
      <c r="E10" s="2" t="s">
        <v>1065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 t="s">
        <v>1066</v>
      </c>
      <c r="B11" s="2" t="s">
        <v>1067</v>
      </c>
      <c r="C11" s="2" t="s">
        <v>1068</v>
      </c>
      <c r="D11" s="84" t="s">
        <v>1069</v>
      </c>
      <c r="E11" s="42" t="s">
        <v>1070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 t="s">
        <v>1071</v>
      </c>
      <c r="B12" s="2" t="s">
        <v>1072</v>
      </c>
      <c r="C12" s="2" t="s">
        <v>21</v>
      </c>
      <c r="D12" s="84" t="s">
        <v>1073</v>
      </c>
      <c r="E12" s="2" t="s">
        <v>1074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 t="s">
        <v>1075</v>
      </c>
      <c r="B13" s="2" t="s">
        <v>1076</v>
      </c>
      <c r="C13" s="2" t="s">
        <v>21</v>
      </c>
      <c r="D13" s="84" t="s">
        <v>1077</v>
      </c>
      <c r="E13" s="2" t="s">
        <v>1078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 t="s">
        <v>1079</v>
      </c>
      <c r="B14" s="2" t="s">
        <v>1080</v>
      </c>
      <c r="C14" s="2" t="s">
        <v>988</v>
      </c>
      <c r="D14" s="84"/>
      <c r="E14" s="2" t="s">
        <v>1081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 t="s">
        <v>1082</v>
      </c>
      <c r="B15" s="2" t="s">
        <v>1083</v>
      </c>
      <c r="C15" s="2" t="s">
        <v>988</v>
      </c>
      <c r="D15" s="8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 t="s">
        <v>1084</v>
      </c>
      <c r="B16" s="2" t="s">
        <v>1085</v>
      </c>
      <c r="C16" s="2" t="s">
        <v>750</v>
      </c>
      <c r="D16" s="84">
        <v>1733800412</v>
      </c>
      <c r="E16" s="2" t="s">
        <v>1086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 t="s">
        <v>1087</v>
      </c>
      <c r="B17" s="2" t="s">
        <v>141</v>
      </c>
      <c r="C17" s="2" t="s">
        <v>823</v>
      </c>
      <c r="D17" s="84" t="s">
        <v>1088</v>
      </c>
      <c r="E17" s="2" t="s">
        <v>1089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 t="s">
        <v>1090</v>
      </c>
      <c r="B18" s="2" t="s">
        <v>1091</v>
      </c>
      <c r="C18" s="2" t="s">
        <v>819</v>
      </c>
      <c r="D18" s="84" t="s">
        <v>1092</v>
      </c>
      <c r="E18" s="2" t="s">
        <v>1093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2" t="s">
        <v>1094</v>
      </c>
      <c r="B19" s="2" t="s">
        <v>1095</v>
      </c>
      <c r="C19" s="2" t="s">
        <v>102</v>
      </c>
      <c r="D19" s="84"/>
      <c r="E19" s="2" t="s">
        <v>1096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 t="s">
        <v>1097</v>
      </c>
      <c r="B20" s="2" t="s">
        <v>1098</v>
      </c>
      <c r="C20" s="2" t="s">
        <v>988</v>
      </c>
      <c r="D20" s="84" t="s">
        <v>1099</v>
      </c>
      <c r="E20" s="2" t="s">
        <v>1100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 t="s">
        <v>1101</v>
      </c>
      <c r="B21" s="2" t="s">
        <v>1102</v>
      </c>
      <c r="C21" s="2"/>
      <c r="D21" s="84">
        <v>1926183445</v>
      </c>
      <c r="E21" s="2" t="s">
        <v>1103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 t="s">
        <v>1104</v>
      </c>
      <c r="B22" s="2" t="s">
        <v>1105</v>
      </c>
      <c r="C22" s="2" t="s">
        <v>1106</v>
      </c>
      <c r="D22" s="84">
        <v>1725364146</v>
      </c>
      <c r="E22" s="42" t="s">
        <v>1107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 t="s">
        <v>1108</v>
      </c>
      <c r="B23" s="2" t="s">
        <v>1109</v>
      </c>
      <c r="C23" s="2" t="s">
        <v>1110</v>
      </c>
      <c r="D23" s="84">
        <v>8801623737116</v>
      </c>
      <c r="E23" s="2" t="s">
        <v>1111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 t="s">
        <v>1112</v>
      </c>
      <c r="B24" s="2" t="s">
        <v>1113</v>
      </c>
      <c r="C24" s="2" t="s">
        <v>1114</v>
      </c>
      <c r="D24" s="84" t="s">
        <v>1115</v>
      </c>
      <c r="E24" s="2" t="s">
        <v>1116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 t="s">
        <v>1117</v>
      </c>
      <c r="B25" s="2" t="s">
        <v>1118</v>
      </c>
      <c r="C25" s="25" t="s">
        <v>1119</v>
      </c>
      <c r="D25" s="84"/>
      <c r="E25" s="2" t="s">
        <v>1120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 t="s">
        <v>1121</v>
      </c>
      <c r="B26" s="2" t="s">
        <v>1122</v>
      </c>
      <c r="C26" s="2" t="s">
        <v>1123</v>
      </c>
      <c r="D26" s="105">
        <v>1711964911</v>
      </c>
      <c r="E26" s="42" t="s">
        <v>1124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8">
      <c r="A27" s="2"/>
      <c r="B27" s="2"/>
      <c r="C27" s="2"/>
      <c r="D27" s="8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8">
      <c r="A28" s="2"/>
      <c r="B28" s="2"/>
      <c r="C28" s="2"/>
      <c r="D28" s="8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8">
      <c r="A29" s="2"/>
      <c r="B29" s="2"/>
      <c r="C29" s="2"/>
      <c r="D29" s="8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8">
      <c r="A30" s="2"/>
      <c r="B30" s="2"/>
      <c r="C30" s="2"/>
      <c r="D30" s="8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8">
      <c r="A31" s="2"/>
      <c r="B31" s="2"/>
      <c r="C31" s="2"/>
      <c r="D31" s="8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8">
      <c r="A32" s="2"/>
      <c r="B32" s="2"/>
      <c r="C32" s="2"/>
      <c r="D32" s="8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8">
      <c r="A33" s="2"/>
      <c r="B33" s="2"/>
      <c r="C33" s="2"/>
      <c r="D33" s="8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8">
      <c r="A34" s="2"/>
      <c r="B34" s="2"/>
      <c r="C34" s="2"/>
      <c r="D34" s="8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</sheetData>
  <hyperlinks>
    <hyperlink ref="E2" r:id="rId1" xr:uid="{00000000-0004-0000-0800-000000000000}"/>
    <hyperlink ref="E5" r:id="rId2" xr:uid="{00000000-0004-0000-0800-000001000000}"/>
    <hyperlink ref="E11" r:id="rId3" xr:uid="{00000000-0004-0000-0800-000002000000}"/>
    <hyperlink ref="A19" r:id="rId4" xr:uid="{00000000-0004-0000-0800-000003000000}"/>
    <hyperlink ref="E22" r:id="rId5" xr:uid="{00000000-0004-0000-0800-000004000000}"/>
    <hyperlink ref="E26" r:id="rId6" xr:uid="{00000000-0004-0000-0800-000005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23.6640625" customWidth="1"/>
    <col min="2" max="2" width="18.21875" customWidth="1"/>
    <col min="3" max="3" width="31.44140625" customWidth="1"/>
    <col min="4" max="4" width="13.21875" style="83" bestFit="1" customWidth="1"/>
    <col min="5" max="5" width="17.6640625" customWidth="1"/>
  </cols>
  <sheetData>
    <row r="1" spans="1:26" ht="15.75" customHeight="1">
      <c r="A1" s="71" t="s">
        <v>0</v>
      </c>
      <c r="B1" s="72" t="s">
        <v>1</v>
      </c>
      <c r="C1" s="72" t="s">
        <v>2</v>
      </c>
      <c r="D1" s="102" t="s">
        <v>9</v>
      </c>
      <c r="E1" s="72" t="s">
        <v>10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.75" customHeight="1">
      <c r="A2" s="55" t="s">
        <v>1125</v>
      </c>
      <c r="B2" s="56" t="s">
        <v>1126</v>
      </c>
      <c r="C2" s="56" t="s">
        <v>1127</v>
      </c>
      <c r="D2" s="103" t="s">
        <v>1128</v>
      </c>
      <c r="E2" s="56" t="s">
        <v>1129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6" t="s">
        <v>1130</v>
      </c>
      <c r="B3" s="6" t="s">
        <v>1131</v>
      </c>
      <c r="C3" s="6" t="s">
        <v>1132</v>
      </c>
      <c r="D3" s="87"/>
      <c r="E3" s="6" t="s">
        <v>1133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6" t="s">
        <v>1134</v>
      </c>
      <c r="B4" s="6" t="s">
        <v>1135</v>
      </c>
      <c r="C4" s="6" t="s">
        <v>1136</v>
      </c>
      <c r="D4" s="93" t="s">
        <v>1137</v>
      </c>
      <c r="E4" s="6" t="s">
        <v>1138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6" t="s">
        <v>170</v>
      </c>
      <c r="B5" s="6" t="s">
        <v>1139</v>
      </c>
      <c r="C5" s="9" t="s">
        <v>1140</v>
      </c>
      <c r="D5" s="87"/>
      <c r="E5" s="6" t="s">
        <v>173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2">
      <c r="A6" s="7"/>
      <c r="B6" s="7"/>
      <c r="C6" s="7"/>
      <c r="D6" s="8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2">
      <c r="A7" s="7"/>
      <c r="B7" s="7"/>
      <c r="C7" s="7"/>
      <c r="D7" s="8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3.2">
      <c r="A8" s="7"/>
      <c r="B8" s="7"/>
      <c r="C8" s="7"/>
      <c r="D8" s="8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2">
      <c r="A9" s="7"/>
      <c r="B9" s="7"/>
      <c r="C9" s="7"/>
      <c r="D9" s="8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2">
      <c r="A10" s="7"/>
      <c r="B10" s="7"/>
      <c r="C10" s="7"/>
      <c r="D10" s="8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3.2">
      <c r="A11" s="7"/>
      <c r="B11" s="7"/>
      <c r="C11" s="7"/>
      <c r="D11" s="8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2">
      <c r="A12" s="7"/>
      <c r="B12" s="7"/>
      <c r="C12" s="7"/>
      <c r="D12" s="8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2">
      <c r="A13" s="7"/>
      <c r="B13" s="7"/>
      <c r="C13" s="7"/>
      <c r="D13" s="8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2">
      <c r="A14" s="7"/>
      <c r="B14" s="7"/>
      <c r="C14" s="7"/>
      <c r="D14" s="8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2">
      <c r="A15" s="7"/>
      <c r="B15" s="7"/>
      <c r="C15" s="7"/>
      <c r="D15" s="8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2">
      <c r="A16" s="7"/>
      <c r="B16" s="7"/>
      <c r="C16" s="7"/>
      <c r="D16" s="8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2">
      <c r="A17" s="7"/>
      <c r="B17" s="7"/>
      <c r="C17" s="7"/>
      <c r="D17" s="8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2">
      <c r="A18" s="7"/>
      <c r="B18" s="7"/>
      <c r="C18" s="7"/>
      <c r="D18" s="8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2">
      <c r="A19" s="7"/>
      <c r="B19" s="7"/>
      <c r="C19" s="7"/>
      <c r="D19" s="8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2">
      <c r="A20" s="7"/>
      <c r="B20" s="7"/>
      <c r="C20" s="7"/>
      <c r="D20" s="8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2">
      <c r="A21" s="7"/>
      <c r="B21" s="7"/>
      <c r="C21" s="7"/>
      <c r="D21" s="8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2">
      <c r="A22" s="7"/>
      <c r="B22" s="7"/>
      <c r="C22" s="7"/>
      <c r="D22" s="8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2">
      <c r="A23" s="7"/>
      <c r="B23" s="7"/>
      <c r="C23" s="7"/>
      <c r="D23" s="8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2">
      <c r="A24" s="7"/>
      <c r="B24" s="7"/>
      <c r="C24" s="7"/>
      <c r="D24" s="8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2">
      <c r="A25" s="7"/>
      <c r="B25" s="7"/>
      <c r="C25" s="7"/>
      <c r="D25" s="8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2">
      <c r="A26" s="7"/>
      <c r="B26" s="7"/>
      <c r="C26" s="7"/>
      <c r="D26" s="8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2">
      <c r="A27" s="7"/>
      <c r="B27" s="7"/>
      <c r="C27" s="7"/>
      <c r="D27" s="8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2">
      <c r="A28" s="7"/>
      <c r="B28" s="7"/>
      <c r="C28" s="7"/>
      <c r="D28" s="8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2">
      <c r="A29" s="7"/>
      <c r="B29" s="7"/>
      <c r="C29" s="7"/>
      <c r="D29" s="8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2">
      <c r="A30" s="7"/>
      <c r="B30" s="7"/>
      <c r="C30" s="7"/>
      <c r="D30" s="8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2">
      <c r="A31" s="7"/>
      <c r="B31" s="7"/>
      <c r="C31" s="7"/>
      <c r="D31" s="8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2">
      <c r="A32" s="7"/>
      <c r="B32" s="7"/>
      <c r="C32" s="7"/>
      <c r="D32" s="8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2">
      <c r="A33" s="7"/>
      <c r="B33" s="7"/>
      <c r="C33" s="7"/>
      <c r="D33" s="8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2">
      <c r="A34" s="7"/>
      <c r="B34" s="7"/>
      <c r="C34" s="7"/>
      <c r="D34" s="8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2">
      <c r="A35" s="7"/>
      <c r="B35" s="7"/>
      <c r="C35" s="7"/>
      <c r="D35" s="8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2">
      <c r="A36" s="7"/>
      <c r="B36" s="7"/>
      <c r="C36" s="7"/>
      <c r="D36" s="8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2">
      <c r="A37" s="7"/>
      <c r="B37" s="7"/>
      <c r="C37" s="7"/>
      <c r="D37" s="8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2">
      <c r="A38" s="7"/>
      <c r="B38" s="7"/>
      <c r="C38" s="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2">
      <c r="A39" s="7"/>
      <c r="B39" s="7"/>
      <c r="C39" s="7"/>
      <c r="D39" s="8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2">
      <c r="A40" s="7"/>
      <c r="B40" s="7"/>
      <c r="C40" s="7"/>
      <c r="D40" s="8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2">
      <c r="A41" s="7"/>
      <c r="B41" s="7"/>
      <c r="C41" s="7"/>
      <c r="D41" s="8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2">
      <c r="A42" s="7"/>
      <c r="B42" s="7"/>
      <c r="C42" s="7"/>
      <c r="D42" s="8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2">
      <c r="A43" s="7"/>
      <c r="B43" s="7"/>
      <c r="C43" s="7"/>
      <c r="D43" s="8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2">
      <c r="A44" s="7"/>
      <c r="B44" s="7"/>
      <c r="C44" s="7"/>
      <c r="D44" s="8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2">
      <c r="A45" s="7"/>
      <c r="B45" s="7"/>
      <c r="C45" s="7"/>
      <c r="D45" s="8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2">
      <c r="A46" s="7"/>
      <c r="B46" s="7"/>
      <c r="C46" s="7"/>
      <c r="D46" s="8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2">
      <c r="A47" s="7"/>
      <c r="B47" s="7"/>
      <c r="C47" s="7"/>
      <c r="D47" s="8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2">
      <c r="A48" s="7"/>
      <c r="B48" s="7"/>
      <c r="C48" s="7"/>
      <c r="D48" s="8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2">
      <c r="A49" s="7"/>
      <c r="B49" s="7"/>
      <c r="C49" s="7"/>
      <c r="D49" s="8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2">
      <c r="A50" s="7"/>
      <c r="B50" s="7"/>
      <c r="C50" s="7"/>
      <c r="D50" s="8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2">
      <c r="A51" s="7"/>
      <c r="B51" s="7"/>
      <c r="C51" s="7"/>
      <c r="D51" s="8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2">
      <c r="A52" s="7"/>
      <c r="B52" s="7"/>
      <c r="C52" s="7"/>
      <c r="D52" s="8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2">
      <c r="A53" s="7"/>
      <c r="B53" s="7"/>
      <c r="C53" s="7"/>
      <c r="D53" s="8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2">
      <c r="A54" s="7"/>
      <c r="B54" s="7"/>
      <c r="C54" s="7"/>
      <c r="D54" s="8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>
      <c r="A55" s="7"/>
      <c r="B55" s="7"/>
      <c r="C55" s="7"/>
      <c r="D55" s="8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>
      <c r="A56" s="7"/>
      <c r="B56" s="7"/>
      <c r="C56" s="7"/>
      <c r="D56" s="8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>
      <c r="A57" s="7"/>
      <c r="B57" s="7"/>
      <c r="C57" s="7"/>
      <c r="D57" s="8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>
      <c r="A58" s="7"/>
      <c r="B58" s="7"/>
      <c r="C58" s="7"/>
      <c r="D58" s="8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>
      <c r="A59" s="7"/>
      <c r="B59" s="7"/>
      <c r="C59" s="7"/>
      <c r="D59" s="8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>
      <c r="A60" s="7"/>
      <c r="B60" s="7"/>
      <c r="C60" s="7"/>
      <c r="D60" s="8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>
      <c r="A61" s="7"/>
      <c r="B61" s="7"/>
      <c r="C61" s="7"/>
      <c r="D61" s="8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2">
      <c r="A62" s="7"/>
      <c r="B62" s="7"/>
      <c r="C62" s="7"/>
      <c r="D62" s="8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2">
      <c r="A63" s="7"/>
      <c r="B63" s="7"/>
      <c r="C63" s="7"/>
      <c r="D63" s="8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2">
      <c r="A64" s="7"/>
      <c r="B64" s="7"/>
      <c r="C64" s="7"/>
      <c r="D64" s="8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2">
      <c r="A65" s="7"/>
      <c r="B65" s="7"/>
      <c r="C65" s="7"/>
      <c r="D65" s="8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>
      <c r="A66" s="7"/>
      <c r="B66" s="7"/>
      <c r="C66" s="7"/>
      <c r="D66" s="8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>
      <c r="A67" s="7"/>
      <c r="B67" s="7"/>
      <c r="C67" s="7"/>
      <c r="D67" s="8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2">
      <c r="A68" s="7"/>
      <c r="B68" s="7"/>
      <c r="C68" s="7"/>
      <c r="D68" s="8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2">
      <c r="A69" s="7"/>
      <c r="B69" s="7"/>
      <c r="C69" s="7"/>
      <c r="D69" s="8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2">
      <c r="A70" s="7"/>
      <c r="B70" s="7"/>
      <c r="C70" s="7"/>
      <c r="D70" s="8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>
      <c r="A71" s="7"/>
      <c r="B71" s="7"/>
      <c r="C71" s="7"/>
      <c r="D71" s="8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>
      <c r="A72" s="7"/>
      <c r="B72" s="7"/>
      <c r="C72" s="7"/>
      <c r="D72" s="8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>
      <c r="A73" s="7"/>
      <c r="B73" s="7"/>
      <c r="C73" s="7"/>
      <c r="D73" s="8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>
      <c r="A74" s="7"/>
      <c r="B74" s="7"/>
      <c r="C74" s="7"/>
      <c r="D74" s="8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>
      <c r="A75" s="7"/>
      <c r="B75" s="7"/>
      <c r="C75" s="7"/>
      <c r="D75" s="8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>
      <c r="A76" s="7"/>
      <c r="B76" s="7"/>
      <c r="C76" s="7"/>
      <c r="D76" s="8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>
      <c r="A77" s="7"/>
      <c r="B77" s="7"/>
      <c r="C77" s="7"/>
      <c r="D77" s="8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2">
      <c r="A78" s="7"/>
      <c r="B78" s="7"/>
      <c r="C78" s="7"/>
      <c r="D78" s="8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2">
      <c r="A79" s="7"/>
      <c r="B79" s="7"/>
      <c r="C79" s="7"/>
      <c r="D79" s="8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2">
      <c r="A80" s="7"/>
      <c r="B80" s="7"/>
      <c r="C80" s="7"/>
      <c r="D80" s="8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>
      <c r="A81" s="7"/>
      <c r="B81" s="7"/>
      <c r="C81" s="7"/>
      <c r="D81" s="8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>
      <c r="A82" s="7"/>
      <c r="B82" s="7"/>
      <c r="C82" s="7"/>
      <c r="D82" s="8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>
      <c r="A83" s="7"/>
      <c r="B83" s="7"/>
      <c r="C83" s="7"/>
      <c r="D83" s="8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>
      <c r="A84" s="7"/>
      <c r="B84" s="7"/>
      <c r="C84" s="7"/>
      <c r="D84" s="8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>
      <c r="A85" s="7"/>
      <c r="B85" s="7"/>
      <c r="C85" s="7"/>
      <c r="D85" s="8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>
      <c r="A86" s="7"/>
      <c r="B86" s="7"/>
      <c r="C86" s="7"/>
      <c r="D86" s="8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>
      <c r="A87" s="7"/>
      <c r="B87" s="7"/>
      <c r="C87" s="7"/>
      <c r="D87" s="8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>
      <c r="A88" s="7"/>
      <c r="B88" s="7"/>
      <c r="C88" s="7"/>
      <c r="D88" s="8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>
      <c r="A89" s="7"/>
      <c r="B89" s="7"/>
      <c r="C89" s="7"/>
      <c r="D89" s="8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>
      <c r="A90" s="7"/>
      <c r="B90" s="7"/>
      <c r="C90" s="7"/>
      <c r="D90" s="8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>
      <c r="A91" s="7"/>
      <c r="B91" s="7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>
      <c r="A92" s="7"/>
      <c r="B92" s="7"/>
      <c r="C92" s="7"/>
      <c r="D92" s="8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>
      <c r="A93" s="7"/>
      <c r="B93" s="7"/>
      <c r="C93" s="7"/>
      <c r="D93" s="8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>
      <c r="A94" s="7"/>
      <c r="B94" s="7"/>
      <c r="C94" s="7"/>
      <c r="D94" s="8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>
      <c r="A95" s="7"/>
      <c r="B95" s="7"/>
      <c r="C95" s="7"/>
      <c r="D95" s="8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>
      <c r="A96" s="7"/>
      <c r="B96" s="7"/>
      <c r="C96" s="7"/>
      <c r="D96" s="8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2">
      <c r="A97" s="7"/>
      <c r="B97" s="7"/>
      <c r="C97" s="7"/>
      <c r="D97" s="8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2">
      <c r="A98" s="7"/>
      <c r="B98" s="7"/>
      <c r="C98" s="7"/>
      <c r="D98" s="8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2">
      <c r="A99" s="7"/>
      <c r="B99" s="7"/>
      <c r="C99" s="7"/>
      <c r="D99" s="8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2">
      <c r="A100" s="7"/>
      <c r="B100" s="7"/>
      <c r="C100" s="7"/>
      <c r="D100" s="8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2">
      <c r="A101" s="7"/>
      <c r="B101" s="7"/>
      <c r="C101" s="7"/>
      <c r="D101" s="8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2">
      <c r="A102" s="7"/>
      <c r="B102" s="7"/>
      <c r="C102" s="7"/>
      <c r="D102" s="8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2">
      <c r="A103" s="7"/>
      <c r="B103" s="7"/>
      <c r="C103" s="7"/>
      <c r="D103" s="8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2">
      <c r="A104" s="7"/>
      <c r="B104" s="7"/>
      <c r="C104" s="7"/>
      <c r="D104" s="8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2">
      <c r="A105" s="7"/>
      <c r="B105" s="7"/>
      <c r="C105" s="7"/>
      <c r="D105" s="8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2">
      <c r="A106" s="7"/>
      <c r="B106" s="7"/>
      <c r="C106" s="7"/>
      <c r="D106" s="8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2">
      <c r="A107" s="7"/>
      <c r="B107" s="7"/>
      <c r="C107" s="7"/>
      <c r="D107" s="8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2">
      <c r="A108" s="7"/>
      <c r="B108" s="7"/>
      <c r="C108" s="7"/>
      <c r="D108" s="8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2">
      <c r="A109" s="7"/>
      <c r="B109" s="7"/>
      <c r="C109" s="7"/>
      <c r="D109" s="8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2">
      <c r="A110" s="7"/>
      <c r="B110" s="7"/>
      <c r="C110" s="7"/>
      <c r="D110" s="8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2">
      <c r="A111" s="7"/>
      <c r="B111" s="7"/>
      <c r="C111" s="7"/>
      <c r="D111" s="8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2">
      <c r="A112" s="7"/>
      <c r="B112" s="7"/>
      <c r="C112" s="7"/>
      <c r="D112" s="8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2">
      <c r="A113" s="7"/>
      <c r="B113" s="7"/>
      <c r="C113" s="7"/>
      <c r="D113" s="8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2">
      <c r="A114" s="7"/>
      <c r="B114" s="7"/>
      <c r="C114" s="7"/>
      <c r="D114" s="8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2">
      <c r="A115" s="7"/>
      <c r="B115" s="7"/>
      <c r="C115" s="7"/>
      <c r="D115" s="8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2">
      <c r="A116" s="7"/>
      <c r="B116" s="7"/>
      <c r="C116" s="7"/>
      <c r="D116" s="8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2">
      <c r="A117" s="7"/>
      <c r="B117" s="7"/>
      <c r="C117" s="7"/>
      <c r="D117" s="8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2">
      <c r="A118" s="7"/>
      <c r="B118" s="7"/>
      <c r="C118" s="7"/>
      <c r="D118" s="8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2">
      <c r="A119" s="7"/>
      <c r="B119" s="7"/>
      <c r="C119" s="7"/>
      <c r="D119" s="8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2">
      <c r="A120" s="7"/>
      <c r="B120" s="7"/>
      <c r="C120" s="7"/>
      <c r="D120" s="8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2">
      <c r="A121" s="7"/>
      <c r="B121" s="7"/>
      <c r="C121" s="7"/>
      <c r="D121" s="8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2">
      <c r="A122" s="7"/>
      <c r="B122" s="7"/>
      <c r="C122" s="7"/>
      <c r="D122" s="8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2">
      <c r="A123" s="7"/>
      <c r="B123" s="7"/>
      <c r="C123" s="7"/>
      <c r="D123" s="8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>
      <c r="A124" s="7"/>
      <c r="B124" s="7"/>
      <c r="C124" s="7"/>
      <c r="D124" s="8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2">
      <c r="A125" s="7"/>
      <c r="B125" s="7"/>
      <c r="C125" s="7"/>
      <c r="D125" s="8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2">
      <c r="A126" s="7"/>
      <c r="B126" s="7"/>
      <c r="C126" s="7"/>
      <c r="D126" s="8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2">
      <c r="A127" s="7"/>
      <c r="B127" s="7"/>
      <c r="C127" s="7"/>
      <c r="D127" s="8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2">
      <c r="A128" s="7"/>
      <c r="B128" s="7"/>
      <c r="C128" s="7"/>
      <c r="D128" s="8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2">
      <c r="A129" s="7"/>
      <c r="B129" s="7"/>
      <c r="C129" s="7"/>
      <c r="D129" s="8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2">
      <c r="A130" s="7"/>
      <c r="B130" s="7"/>
      <c r="C130" s="7"/>
      <c r="D130" s="8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2">
      <c r="A131" s="7"/>
      <c r="B131" s="7"/>
      <c r="C131" s="7"/>
      <c r="D131" s="8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2">
      <c r="A132" s="7"/>
      <c r="B132" s="7"/>
      <c r="C132" s="7"/>
      <c r="D132" s="8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2">
      <c r="A133" s="7"/>
      <c r="B133" s="7"/>
      <c r="C133" s="7"/>
      <c r="D133" s="8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2">
      <c r="A134" s="7"/>
      <c r="B134" s="7"/>
      <c r="C134" s="7"/>
      <c r="D134" s="8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2">
      <c r="A135" s="7"/>
      <c r="B135" s="7"/>
      <c r="C135" s="7"/>
      <c r="D135" s="8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2">
      <c r="A136" s="7"/>
      <c r="B136" s="7"/>
      <c r="C136" s="7"/>
      <c r="D136" s="8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2">
      <c r="A137" s="7"/>
      <c r="B137" s="7"/>
      <c r="C137" s="7"/>
      <c r="D137" s="8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2">
      <c r="A138" s="7"/>
      <c r="B138" s="7"/>
      <c r="C138" s="7"/>
      <c r="D138" s="8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2">
      <c r="A139" s="7"/>
      <c r="B139" s="7"/>
      <c r="C139" s="7"/>
      <c r="D139" s="8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2">
      <c r="A140" s="7"/>
      <c r="B140" s="7"/>
      <c r="C140" s="7"/>
      <c r="D140" s="8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2">
      <c r="A141" s="7"/>
      <c r="B141" s="7"/>
      <c r="C141" s="7"/>
      <c r="D141" s="8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2">
      <c r="A142" s="7"/>
      <c r="B142" s="7"/>
      <c r="C142" s="7"/>
      <c r="D142" s="8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2">
      <c r="A143" s="7"/>
      <c r="B143" s="7"/>
      <c r="C143" s="7"/>
      <c r="D143" s="8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2">
      <c r="A144" s="7"/>
      <c r="B144" s="7"/>
      <c r="C144" s="7"/>
      <c r="D144" s="8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2">
      <c r="A145" s="7"/>
      <c r="B145" s="7"/>
      <c r="C145" s="7"/>
      <c r="D145" s="8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2">
      <c r="A146" s="7"/>
      <c r="B146" s="7"/>
      <c r="C146" s="7"/>
      <c r="D146" s="8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2">
      <c r="A147" s="7"/>
      <c r="B147" s="7"/>
      <c r="C147" s="7"/>
      <c r="D147" s="8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2">
      <c r="A148" s="7"/>
      <c r="B148" s="7"/>
      <c r="C148" s="7"/>
      <c r="D148" s="8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2">
      <c r="A149" s="7"/>
      <c r="B149" s="7"/>
      <c r="C149" s="7"/>
      <c r="D149" s="8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2">
      <c r="A150" s="7"/>
      <c r="B150" s="7"/>
      <c r="C150" s="7"/>
      <c r="D150" s="8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2">
      <c r="A151" s="7"/>
      <c r="B151" s="7"/>
      <c r="C151" s="7"/>
      <c r="D151" s="8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2">
      <c r="A152" s="7"/>
      <c r="B152" s="7"/>
      <c r="C152" s="7"/>
      <c r="D152" s="8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2">
      <c r="A153" s="7"/>
      <c r="B153" s="7"/>
      <c r="C153" s="7"/>
      <c r="D153" s="8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2">
      <c r="A154" s="7"/>
      <c r="B154" s="7"/>
      <c r="C154" s="7"/>
      <c r="D154" s="8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2">
      <c r="A155" s="7"/>
      <c r="B155" s="7"/>
      <c r="C155" s="7"/>
      <c r="D155" s="8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2">
      <c r="A156" s="7"/>
      <c r="B156" s="7"/>
      <c r="C156" s="7"/>
      <c r="D156" s="8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2">
      <c r="A157" s="7"/>
      <c r="B157" s="7"/>
      <c r="C157" s="7"/>
      <c r="D157" s="8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2">
      <c r="A158" s="7"/>
      <c r="B158" s="7"/>
      <c r="C158" s="7"/>
      <c r="D158" s="8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2">
      <c r="A159" s="7"/>
      <c r="B159" s="7"/>
      <c r="C159" s="7"/>
      <c r="D159" s="8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2">
      <c r="A160" s="7"/>
      <c r="B160" s="7"/>
      <c r="C160" s="7"/>
      <c r="D160" s="8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2">
      <c r="A161" s="7"/>
      <c r="B161" s="7"/>
      <c r="C161" s="7"/>
      <c r="D161" s="8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2">
      <c r="A162" s="7"/>
      <c r="B162" s="7"/>
      <c r="C162" s="7"/>
      <c r="D162" s="8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2">
      <c r="A163" s="7"/>
      <c r="B163" s="7"/>
      <c r="C163" s="7"/>
      <c r="D163" s="8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2">
      <c r="A164" s="7"/>
      <c r="B164" s="7"/>
      <c r="C164" s="7"/>
      <c r="D164" s="8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2">
      <c r="A165" s="7"/>
      <c r="B165" s="7"/>
      <c r="C165" s="7"/>
      <c r="D165" s="8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2">
      <c r="A166" s="7"/>
      <c r="B166" s="7"/>
      <c r="C166" s="7"/>
      <c r="D166" s="8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2">
      <c r="A167" s="7"/>
      <c r="B167" s="7"/>
      <c r="C167" s="7"/>
      <c r="D167" s="8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2">
      <c r="A168" s="7"/>
      <c r="B168" s="7"/>
      <c r="C168" s="7"/>
      <c r="D168" s="8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2">
      <c r="A169" s="7"/>
      <c r="B169" s="7"/>
      <c r="C169" s="7"/>
      <c r="D169" s="8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2">
      <c r="A170" s="7"/>
      <c r="B170" s="7"/>
      <c r="C170" s="7"/>
      <c r="D170" s="8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2">
      <c r="A171" s="7"/>
      <c r="B171" s="7"/>
      <c r="C171" s="7"/>
      <c r="D171" s="8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2">
      <c r="A172" s="7"/>
      <c r="B172" s="7"/>
      <c r="C172" s="7"/>
      <c r="D172" s="8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2">
      <c r="A173" s="7"/>
      <c r="B173" s="7"/>
      <c r="C173" s="7"/>
      <c r="D173" s="8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2">
      <c r="A174" s="7"/>
      <c r="B174" s="7"/>
      <c r="C174" s="7"/>
      <c r="D174" s="8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2">
      <c r="A175" s="7"/>
      <c r="B175" s="7"/>
      <c r="C175" s="7"/>
      <c r="D175" s="8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2">
      <c r="A176" s="7"/>
      <c r="B176" s="7"/>
      <c r="C176" s="7"/>
      <c r="D176" s="8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2">
      <c r="A177" s="7"/>
      <c r="B177" s="7"/>
      <c r="C177" s="7"/>
      <c r="D177" s="8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2">
      <c r="A178" s="7"/>
      <c r="B178" s="7"/>
      <c r="C178" s="7"/>
      <c r="D178" s="8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2">
      <c r="A179" s="7"/>
      <c r="B179" s="7"/>
      <c r="C179" s="7"/>
      <c r="D179" s="8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2">
      <c r="A180" s="7"/>
      <c r="B180" s="7"/>
      <c r="C180" s="7"/>
      <c r="D180" s="8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2">
      <c r="A181" s="7"/>
      <c r="B181" s="7"/>
      <c r="C181" s="7"/>
      <c r="D181" s="8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2">
      <c r="A182" s="7"/>
      <c r="B182" s="7"/>
      <c r="C182" s="7"/>
      <c r="D182" s="8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2">
      <c r="A183" s="7"/>
      <c r="B183" s="7"/>
      <c r="C183" s="7"/>
      <c r="D183" s="8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2">
      <c r="A184" s="7"/>
      <c r="B184" s="7"/>
      <c r="C184" s="7"/>
      <c r="D184" s="8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2">
      <c r="A185" s="7"/>
      <c r="B185" s="7"/>
      <c r="C185" s="7"/>
      <c r="D185" s="8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2">
      <c r="A186" s="7"/>
      <c r="B186" s="7"/>
      <c r="C186" s="7"/>
      <c r="D186" s="8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2">
      <c r="A187" s="7"/>
      <c r="B187" s="7"/>
      <c r="C187" s="7"/>
      <c r="D187" s="8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2">
      <c r="A188" s="7"/>
      <c r="B188" s="7"/>
      <c r="C188" s="7"/>
      <c r="D188" s="8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2">
      <c r="A189" s="7"/>
      <c r="B189" s="7"/>
      <c r="C189" s="7"/>
      <c r="D189" s="8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2">
      <c r="A190" s="7"/>
      <c r="B190" s="7"/>
      <c r="C190" s="7"/>
      <c r="D190" s="8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2">
      <c r="A191" s="7"/>
      <c r="B191" s="7"/>
      <c r="C191" s="7"/>
      <c r="D191" s="8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2">
      <c r="A192" s="7"/>
      <c r="B192" s="7"/>
      <c r="C192" s="7"/>
      <c r="D192" s="8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2">
      <c r="A193" s="7"/>
      <c r="B193" s="7"/>
      <c r="C193" s="7"/>
      <c r="D193" s="8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2">
      <c r="A194" s="7"/>
      <c r="B194" s="7"/>
      <c r="C194" s="7"/>
      <c r="D194" s="8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2">
      <c r="A195" s="7"/>
      <c r="B195" s="7"/>
      <c r="C195" s="7"/>
      <c r="D195" s="8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2">
      <c r="A196" s="7"/>
      <c r="B196" s="7"/>
      <c r="C196" s="7"/>
      <c r="D196" s="8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2">
      <c r="A197" s="7"/>
      <c r="B197" s="7"/>
      <c r="C197" s="7"/>
      <c r="D197" s="8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2">
      <c r="A198" s="7"/>
      <c r="B198" s="7"/>
      <c r="C198" s="7"/>
      <c r="D198" s="8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2">
      <c r="A199" s="7"/>
      <c r="B199" s="7"/>
      <c r="C199" s="7"/>
      <c r="D199" s="8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2">
      <c r="A200" s="7"/>
      <c r="B200" s="7"/>
      <c r="C200" s="7"/>
      <c r="D200" s="8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2">
      <c r="A201" s="7"/>
      <c r="B201" s="7"/>
      <c r="C201" s="7"/>
      <c r="D201" s="8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2">
      <c r="A202" s="7"/>
      <c r="B202" s="7"/>
      <c r="C202" s="7"/>
      <c r="D202" s="8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2">
      <c r="A203" s="7"/>
      <c r="B203" s="7"/>
      <c r="C203" s="7"/>
      <c r="D203" s="8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2">
      <c r="A204" s="7"/>
      <c r="B204" s="7"/>
      <c r="C204" s="7"/>
      <c r="D204" s="8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2">
      <c r="A205" s="7"/>
      <c r="B205" s="7"/>
      <c r="C205" s="7"/>
      <c r="D205" s="8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2">
      <c r="A206" s="7"/>
      <c r="B206" s="7"/>
      <c r="C206" s="7"/>
      <c r="D206" s="8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2">
      <c r="A207" s="7"/>
      <c r="B207" s="7"/>
      <c r="C207" s="7"/>
      <c r="D207" s="8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2">
      <c r="A208" s="7"/>
      <c r="B208" s="7"/>
      <c r="C208" s="7"/>
      <c r="D208" s="8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2">
      <c r="A209" s="7"/>
      <c r="B209" s="7"/>
      <c r="C209" s="7"/>
      <c r="D209" s="8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2">
      <c r="A210" s="7"/>
      <c r="B210" s="7"/>
      <c r="C210" s="7"/>
      <c r="D210" s="8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2">
      <c r="A211" s="7"/>
      <c r="B211" s="7"/>
      <c r="C211" s="7"/>
      <c r="D211" s="8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2">
      <c r="A212" s="7"/>
      <c r="B212" s="7"/>
      <c r="C212" s="7"/>
      <c r="D212" s="8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2">
      <c r="A213" s="7"/>
      <c r="B213" s="7"/>
      <c r="C213" s="7"/>
      <c r="D213" s="8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2">
      <c r="A214" s="7"/>
      <c r="B214" s="7"/>
      <c r="C214" s="7"/>
      <c r="D214" s="8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2">
      <c r="A215" s="7"/>
      <c r="B215" s="7"/>
      <c r="C215" s="7"/>
      <c r="D215" s="8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2">
      <c r="A216" s="7"/>
      <c r="B216" s="7"/>
      <c r="C216" s="7"/>
      <c r="D216" s="8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2">
      <c r="A217" s="7"/>
      <c r="B217" s="7"/>
      <c r="C217" s="7"/>
      <c r="D217" s="8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2">
      <c r="A218" s="7"/>
      <c r="B218" s="7"/>
      <c r="C218" s="7"/>
      <c r="D218" s="8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2">
      <c r="A219" s="7"/>
      <c r="B219" s="7"/>
      <c r="C219" s="7"/>
      <c r="D219" s="8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2">
      <c r="A220" s="7"/>
      <c r="B220" s="7"/>
      <c r="C220" s="7"/>
      <c r="D220" s="8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2">
      <c r="A221" s="7"/>
      <c r="B221" s="7"/>
      <c r="C221" s="7"/>
      <c r="D221" s="8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2">
      <c r="A222" s="7"/>
      <c r="B222" s="7"/>
      <c r="C222" s="7"/>
      <c r="D222" s="8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2">
      <c r="A223" s="7"/>
      <c r="B223" s="7"/>
      <c r="C223" s="7"/>
      <c r="D223" s="8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2">
      <c r="A224" s="7"/>
      <c r="B224" s="7"/>
      <c r="C224" s="7"/>
      <c r="D224" s="8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2">
      <c r="A225" s="7"/>
      <c r="B225" s="7"/>
      <c r="C225" s="7"/>
      <c r="D225" s="8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2">
      <c r="A226" s="7"/>
      <c r="B226" s="7"/>
      <c r="C226" s="7"/>
      <c r="D226" s="8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2">
      <c r="A227" s="7"/>
      <c r="B227" s="7"/>
      <c r="C227" s="7"/>
      <c r="D227" s="8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2">
      <c r="A228" s="7"/>
      <c r="B228" s="7"/>
      <c r="C228" s="7"/>
      <c r="D228" s="8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2">
      <c r="A229" s="7"/>
      <c r="B229" s="7"/>
      <c r="C229" s="7"/>
      <c r="D229" s="8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2">
      <c r="A230" s="7"/>
      <c r="B230" s="7"/>
      <c r="C230" s="7"/>
      <c r="D230" s="8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2">
      <c r="A231" s="7"/>
      <c r="B231" s="7"/>
      <c r="C231" s="7"/>
      <c r="D231" s="8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2">
      <c r="A232" s="7"/>
      <c r="B232" s="7"/>
      <c r="C232" s="7"/>
      <c r="D232" s="8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2">
      <c r="A233" s="7"/>
      <c r="B233" s="7"/>
      <c r="C233" s="7"/>
      <c r="D233" s="8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2">
      <c r="A234" s="7"/>
      <c r="B234" s="7"/>
      <c r="C234" s="7"/>
      <c r="D234" s="8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2">
      <c r="A235" s="7"/>
      <c r="B235" s="7"/>
      <c r="C235" s="7"/>
      <c r="D235" s="8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2">
      <c r="A236" s="7"/>
      <c r="B236" s="7"/>
      <c r="C236" s="7"/>
      <c r="D236" s="8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2">
      <c r="A237" s="7"/>
      <c r="B237" s="7"/>
      <c r="C237" s="7"/>
      <c r="D237" s="8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2">
      <c r="A238" s="7"/>
      <c r="B238" s="7"/>
      <c r="C238" s="7"/>
      <c r="D238" s="8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2">
      <c r="A239" s="7"/>
      <c r="B239" s="7"/>
      <c r="C239" s="7"/>
      <c r="D239" s="8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2">
      <c r="A240" s="7"/>
      <c r="B240" s="7"/>
      <c r="C240" s="7"/>
      <c r="D240" s="8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2">
      <c r="A241" s="7"/>
      <c r="B241" s="7"/>
      <c r="C241" s="7"/>
      <c r="D241" s="8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2">
      <c r="A242" s="7"/>
      <c r="B242" s="7"/>
      <c r="C242" s="7"/>
      <c r="D242" s="8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2">
      <c r="A243" s="7"/>
      <c r="B243" s="7"/>
      <c r="C243" s="7"/>
      <c r="D243" s="8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2">
      <c r="A244" s="7"/>
      <c r="B244" s="7"/>
      <c r="C244" s="7"/>
      <c r="D244" s="8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2">
      <c r="A245" s="7"/>
      <c r="B245" s="7"/>
      <c r="C245" s="7"/>
      <c r="D245" s="8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2">
      <c r="A246" s="7"/>
      <c r="B246" s="7"/>
      <c r="C246" s="7"/>
      <c r="D246" s="8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2">
      <c r="A247" s="7"/>
      <c r="B247" s="7"/>
      <c r="C247" s="7"/>
      <c r="D247" s="8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2">
      <c r="A248" s="7"/>
      <c r="B248" s="7"/>
      <c r="C248" s="7"/>
      <c r="D248" s="8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2">
      <c r="A249" s="7"/>
      <c r="B249" s="7"/>
      <c r="C249" s="7"/>
      <c r="D249" s="8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2">
      <c r="A250" s="7"/>
      <c r="B250" s="7"/>
      <c r="C250" s="7"/>
      <c r="D250" s="8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2">
      <c r="A251" s="7"/>
      <c r="B251" s="7"/>
      <c r="C251" s="7"/>
      <c r="D251" s="8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2">
      <c r="A252" s="7"/>
      <c r="B252" s="7"/>
      <c r="C252" s="7"/>
      <c r="D252" s="8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2">
      <c r="A253" s="7"/>
      <c r="B253" s="7"/>
      <c r="C253" s="7"/>
      <c r="D253" s="8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2">
      <c r="A254" s="7"/>
      <c r="B254" s="7"/>
      <c r="C254" s="7"/>
      <c r="D254" s="8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2">
      <c r="A255" s="7"/>
      <c r="B255" s="7"/>
      <c r="C255" s="7"/>
      <c r="D255" s="8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2">
      <c r="A256" s="7"/>
      <c r="B256" s="7"/>
      <c r="C256" s="7"/>
      <c r="D256" s="8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2">
      <c r="A257" s="7"/>
      <c r="B257" s="7"/>
      <c r="C257" s="7"/>
      <c r="D257" s="8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2">
      <c r="A258" s="7"/>
      <c r="B258" s="7"/>
      <c r="C258" s="7"/>
      <c r="D258" s="8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2">
      <c r="A259" s="7"/>
      <c r="B259" s="7"/>
      <c r="C259" s="7"/>
      <c r="D259" s="8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2">
      <c r="A260" s="7"/>
      <c r="B260" s="7"/>
      <c r="C260" s="7"/>
      <c r="D260" s="8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2">
      <c r="A261" s="7"/>
      <c r="B261" s="7"/>
      <c r="C261" s="7"/>
      <c r="D261" s="8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2">
      <c r="A262" s="7"/>
      <c r="B262" s="7"/>
      <c r="C262" s="7"/>
      <c r="D262" s="8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2">
      <c r="A263" s="7"/>
      <c r="B263" s="7"/>
      <c r="C263" s="7"/>
      <c r="D263" s="8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2">
      <c r="A264" s="7"/>
      <c r="B264" s="7"/>
      <c r="C264" s="7"/>
      <c r="D264" s="8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2">
      <c r="A265" s="7"/>
      <c r="B265" s="7"/>
      <c r="C265" s="7"/>
      <c r="D265" s="8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2">
      <c r="A266" s="7"/>
      <c r="B266" s="7"/>
      <c r="C266" s="7"/>
      <c r="D266" s="8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2">
      <c r="A267" s="7"/>
      <c r="B267" s="7"/>
      <c r="C267" s="7"/>
      <c r="D267" s="8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2">
      <c r="A268" s="7"/>
      <c r="B268" s="7"/>
      <c r="C268" s="7"/>
      <c r="D268" s="8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2">
      <c r="A269" s="7"/>
      <c r="B269" s="7"/>
      <c r="C269" s="7"/>
      <c r="D269" s="8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2">
      <c r="A270" s="7"/>
      <c r="B270" s="7"/>
      <c r="C270" s="7"/>
      <c r="D270" s="8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2">
      <c r="A271" s="7"/>
      <c r="B271" s="7"/>
      <c r="C271" s="7"/>
      <c r="D271" s="8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2">
      <c r="A272" s="7"/>
      <c r="B272" s="7"/>
      <c r="C272" s="7"/>
      <c r="D272" s="8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2">
      <c r="A273" s="7"/>
      <c r="B273" s="7"/>
      <c r="C273" s="7"/>
      <c r="D273" s="8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2">
      <c r="A274" s="7"/>
      <c r="B274" s="7"/>
      <c r="C274" s="7"/>
      <c r="D274" s="8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2">
      <c r="A275" s="7"/>
      <c r="B275" s="7"/>
      <c r="C275" s="7"/>
      <c r="D275" s="8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2">
      <c r="A276" s="7"/>
      <c r="B276" s="7"/>
      <c r="C276" s="7"/>
      <c r="D276" s="8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2">
      <c r="A277" s="7"/>
      <c r="B277" s="7"/>
      <c r="C277" s="7"/>
      <c r="D277" s="8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2">
      <c r="A278" s="7"/>
      <c r="B278" s="7"/>
      <c r="C278" s="7"/>
      <c r="D278" s="8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2">
      <c r="A279" s="7"/>
      <c r="B279" s="7"/>
      <c r="C279" s="7"/>
      <c r="D279" s="8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2">
      <c r="A280" s="7"/>
      <c r="B280" s="7"/>
      <c r="C280" s="7"/>
      <c r="D280" s="8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2">
      <c r="A281" s="7"/>
      <c r="B281" s="7"/>
      <c r="C281" s="7"/>
      <c r="D281" s="8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2">
      <c r="A282" s="7"/>
      <c r="B282" s="7"/>
      <c r="C282" s="7"/>
      <c r="D282" s="8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2">
      <c r="A283" s="7"/>
      <c r="B283" s="7"/>
      <c r="C283" s="7"/>
      <c r="D283" s="8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2">
      <c r="A284" s="7"/>
      <c r="B284" s="7"/>
      <c r="C284" s="7"/>
      <c r="D284" s="8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2">
      <c r="A285" s="7"/>
      <c r="B285" s="7"/>
      <c r="C285" s="7"/>
      <c r="D285" s="8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2">
      <c r="A286" s="7"/>
      <c r="B286" s="7"/>
      <c r="C286" s="7"/>
      <c r="D286" s="8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2">
      <c r="A287" s="7"/>
      <c r="B287" s="7"/>
      <c r="C287" s="7"/>
      <c r="D287" s="8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2">
      <c r="A288" s="7"/>
      <c r="B288" s="7"/>
      <c r="C288" s="7"/>
      <c r="D288" s="8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2">
      <c r="A289" s="7"/>
      <c r="B289" s="7"/>
      <c r="C289" s="7"/>
      <c r="D289" s="8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2">
      <c r="A290" s="7"/>
      <c r="B290" s="7"/>
      <c r="C290" s="7"/>
      <c r="D290" s="8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2">
      <c r="A291" s="7"/>
      <c r="B291" s="7"/>
      <c r="C291" s="7"/>
      <c r="D291" s="8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2">
      <c r="A292" s="7"/>
      <c r="B292" s="7"/>
      <c r="C292" s="7"/>
      <c r="D292" s="8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2">
      <c r="A293" s="7"/>
      <c r="B293" s="7"/>
      <c r="C293" s="7"/>
      <c r="D293" s="8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2">
      <c r="A294" s="7"/>
      <c r="B294" s="7"/>
      <c r="C294" s="7"/>
      <c r="D294" s="8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2">
      <c r="A295" s="7"/>
      <c r="B295" s="7"/>
      <c r="C295" s="7"/>
      <c r="D295" s="8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2">
      <c r="A296" s="7"/>
      <c r="B296" s="7"/>
      <c r="C296" s="7"/>
      <c r="D296" s="8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2">
      <c r="A297" s="7"/>
      <c r="B297" s="7"/>
      <c r="C297" s="7"/>
      <c r="D297" s="8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2">
      <c r="A298" s="7"/>
      <c r="B298" s="7"/>
      <c r="C298" s="7"/>
      <c r="D298" s="8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2">
      <c r="A299" s="7"/>
      <c r="B299" s="7"/>
      <c r="C299" s="7"/>
      <c r="D299" s="8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2">
      <c r="A300" s="7"/>
      <c r="B300" s="7"/>
      <c r="C300" s="7"/>
      <c r="D300" s="8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2">
      <c r="A301" s="7"/>
      <c r="B301" s="7"/>
      <c r="C301" s="7"/>
      <c r="D301" s="8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2">
      <c r="A302" s="7"/>
      <c r="B302" s="7"/>
      <c r="C302" s="7"/>
      <c r="D302" s="8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2">
      <c r="A303" s="7"/>
      <c r="B303" s="7"/>
      <c r="C303" s="7"/>
      <c r="D303" s="8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2">
      <c r="A304" s="7"/>
      <c r="B304" s="7"/>
      <c r="C304" s="7"/>
      <c r="D304" s="8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2">
      <c r="A305" s="7"/>
      <c r="B305" s="7"/>
      <c r="C305" s="7"/>
      <c r="D305" s="8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2">
      <c r="A306" s="7"/>
      <c r="B306" s="7"/>
      <c r="C306" s="7"/>
      <c r="D306" s="8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2">
      <c r="A307" s="7"/>
      <c r="B307" s="7"/>
      <c r="C307" s="7"/>
      <c r="D307" s="8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2">
      <c r="A308" s="7"/>
      <c r="B308" s="7"/>
      <c r="C308" s="7"/>
      <c r="D308" s="8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2">
      <c r="A309" s="7"/>
      <c r="B309" s="7"/>
      <c r="C309" s="7"/>
      <c r="D309" s="8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2">
      <c r="A310" s="7"/>
      <c r="B310" s="7"/>
      <c r="C310" s="7"/>
      <c r="D310" s="8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2">
      <c r="A311" s="7"/>
      <c r="B311" s="7"/>
      <c r="C311" s="7"/>
      <c r="D311" s="8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2">
      <c r="A312" s="7"/>
      <c r="B312" s="7"/>
      <c r="C312" s="7"/>
      <c r="D312" s="8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2">
      <c r="A313" s="7"/>
      <c r="B313" s="7"/>
      <c r="C313" s="7"/>
      <c r="D313" s="8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2">
      <c r="A314" s="7"/>
      <c r="B314" s="7"/>
      <c r="C314" s="7"/>
      <c r="D314" s="8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2">
      <c r="A315" s="7"/>
      <c r="B315" s="7"/>
      <c r="C315" s="7"/>
      <c r="D315" s="8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2">
      <c r="A316" s="7"/>
      <c r="B316" s="7"/>
      <c r="C316" s="7"/>
      <c r="D316" s="8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2">
      <c r="A317" s="7"/>
      <c r="B317" s="7"/>
      <c r="C317" s="7"/>
      <c r="D317" s="8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2">
      <c r="A318" s="7"/>
      <c r="B318" s="7"/>
      <c r="C318" s="7"/>
      <c r="D318" s="8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2">
      <c r="A319" s="7"/>
      <c r="B319" s="7"/>
      <c r="C319" s="7"/>
      <c r="D319" s="8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2">
      <c r="A320" s="7"/>
      <c r="B320" s="7"/>
      <c r="C320" s="7"/>
      <c r="D320" s="8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2">
      <c r="A321" s="7"/>
      <c r="B321" s="7"/>
      <c r="C321" s="7"/>
      <c r="D321" s="8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2">
      <c r="A322" s="7"/>
      <c r="B322" s="7"/>
      <c r="C322" s="7"/>
      <c r="D322" s="8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2">
      <c r="A323" s="7"/>
      <c r="B323" s="7"/>
      <c r="C323" s="7"/>
      <c r="D323" s="8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2">
      <c r="A324" s="7"/>
      <c r="B324" s="7"/>
      <c r="C324" s="7"/>
      <c r="D324" s="8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2">
      <c r="A325" s="7"/>
      <c r="B325" s="7"/>
      <c r="C325" s="7"/>
      <c r="D325" s="8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2">
      <c r="A326" s="7"/>
      <c r="B326" s="7"/>
      <c r="C326" s="7"/>
      <c r="D326" s="8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2">
      <c r="A327" s="7"/>
      <c r="B327" s="7"/>
      <c r="C327" s="7"/>
      <c r="D327" s="8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2">
      <c r="A328" s="7"/>
      <c r="B328" s="7"/>
      <c r="C328" s="7"/>
      <c r="D328" s="8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2">
      <c r="A329" s="7"/>
      <c r="B329" s="7"/>
      <c r="C329" s="7"/>
      <c r="D329" s="8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2">
      <c r="A330" s="7"/>
      <c r="B330" s="7"/>
      <c r="C330" s="7"/>
      <c r="D330" s="8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2">
      <c r="A331" s="7"/>
      <c r="B331" s="7"/>
      <c r="C331" s="7"/>
      <c r="D331" s="8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2">
      <c r="A332" s="7"/>
      <c r="B332" s="7"/>
      <c r="C332" s="7"/>
      <c r="D332" s="8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2">
      <c r="A333" s="7"/>
      <c r="B333" s="7"/>
      <c r="C333" s="7"/>
      <c r="D333" s="8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2">
      <c r="A334" s="7"/>
      <c r="B334" s="7"/>
      <c r="C334" s="7"/>
      <c r="D334" s="8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2">
      <c r="A335" s="7"/>
      <c r="B335" s="7"/>
      <c r="C335" s="7"/>
      <c r="D335" s="8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2">
      <c r="A336" s="7"/>
      <c r="B336" s="7"/>
      <c r="C336" s="7"/>
      <c r="D336" s="8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2">
      <c r="A337" s="7"/>
      <c r="B337" s="7"/>
      <c r="C337" s="7"/>
      <c r="D337" s="8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2">
      <c r="A338" s="7"/>
      <c r="B338" s="7"/>
      <c r="C338" s="7"/>
      <c r="D338" s="8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2">
      <c r="A339" s="7"/>
      <c r="B339" s="7"/>
      <c r="C339" s="7"/>
      <c r="D339" s="8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2">
      <c r="A340" s="7"/>
      <c r="B340" s="7"/>
      <c r="C340" s="7"/>
      <c r="D340" s="8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2">
      <c r="A341" s="7"/>
      <c r="B341" s="7"/>
      <c r="C341" s="7"/>
      <c r="D341" s="8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2">
      <c r="A342" s="7"/>
      <c r="B342" s="7"/>
      <c r="C342" s="7"/>
      <c r="D342" s="8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2">
      <c r="A343" s="7"/>
      <c r="B343" s="7"/>
      <c r="C343" s="7"/>
      <c r="D343" s="8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2">
      <c r="A344" s="7"/>
      <c r="B344" s="7"/>
      <c r="C344" s="7"/>
      <c r="D344" s="8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2">
      <c r="A345" s="7"/>
      <c r="B345" s="7"/>
      <c r="C345" s="7"/>
      <c r="D345" s="8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2">
      <c r="A346" s="7"/>
      <c r="B346" s="7"/>
      <c r="C346" s="7"/>
      <c r="D346" s="8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2">
      <c r="A347" s="7"/>
      <c r="B347" s="7"/>
      <c r="C347" s="7"/>
      <c r="D347" s="8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2">
      <c r="A348" s="7"/>
      <c r="B348" s="7"/>
      <c r="C348" s="7"/>
      <c r="D348" s="8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2">
      <c r="A349" s="7"/>
      <c r="B349" s="7"/>
      <c r="C349" s="7"/>
      <c r="D349" s="8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2">
      <c r="A350" s="7"/>
      <c r="B350" s="7"/>
      <c r="C350" s="7"/>
      <c r="D350" s="8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2">
      <c r="A351" s="7"/>
      <c r="B351" s="7"/>
      <c r="C351" s="7"/>
      <c r="D351" s="8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2">
      <c r="A352" s="7"/>
      <c r="B352" s="7"/>
      <c r="C352" s="7"/>
      <c r="D352" s="8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2">
      <c r="A353" s="7"/>
      <c r="B353" s="7"/>
      <c r="C353" s="7"/>
      <c r="D353" s="8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2">
      <c r="A354" s="7"/>
      <c r="B354" s="7"/>
      <c r="C354" s="7"/>
      <c r="D354" s="8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2">
      <c r="A355" s="7"/>
      <c r="B355" s="7"/>
      <c r="C355" s="7"/>
      <c r="D355" s="8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2">
      <c r="A356" s="7"/>
      <c r="B356" s="7"/>
      <c r="C356" s="7"/>
      <c r="D356" s="8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2">
      <c r="A357" s="7"/>
      <c r="B357" s="7"/>
      <c r="C357" s="7"/>
      <c r="D357" s="8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2">
      <c r="A358" s="7"/>
      <c r="B358" s="7"/>
      <c r="C358" s="7"/>
      <c r="D358" s="8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2">
      <c r="A359" s="7"/>
      <c r="B359" s="7"/>
      <c r="C359" s="7"/>
      <c r="D359" s="8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2">
      <c r="A360" s="7"/>
      <c r="B360" s="7"/>
      <c r="C360" s="7"/>
      <c r="D360" s="8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2">
      <c r="A361" s="7"/>
      <c r="B361" s="7"/>
      <c r="C361" s="7"/>
      <c r="D361" s="8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2">
      <c r="A362" s="7"/>
      <c r="B362" s="7"/>
      <c r="C362" s="7"/>
      <c r="D362" s="8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2">
      <c r="A363" s="7"/>
      <c r="B363" s="7"/>
      <c r="C363" s="7"/>
      <c r="D363" s="8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2">
      <c r="A364" s="7"/>
      <c r="B364" s="7"/>
      <c r="C364" s="7"/>
      <c r="D364" s="8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2">
      <c r="A365" s="7"/>
      <c r="B365" s="7"/>
      <c r="C365" s="7"/>
      <c r="D365" s="8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2">
      <c r="A366" s="7"/>
      <c r="B366" s="7"/>
      <c r="C366" s="7"/>
      <c r="D366" s="8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2">
      <c r="A367" s="7"/>
      <c r="B367" s="7"/>
      <c r="C367" s="7"/>
      <c r="D367" s="8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2">
      <c r="A368" s="7"/>
      <c r="B368" s="7"/>
      <c r="C368" s="7"/>
      <c r="D368" s="8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2">
      <c r="A369" s="7"/>
      <c r="B369" s="7"/>
      <c r="C369" s="7"/>
      <c r="D369" s="8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2">
      <c r="A370" s="7"/>
      <c r="B370" s="7"/>
      <c r="C370" s="7"/>
      <c r="D370" s="8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2">
      <c r="A371" s="7"/>
      <c r="B371" s="7"/>
      <c r="C371" s="7"/>
      <c r="D371" s="8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2">
      <c r="A372" s="7"/>
      <c r="B372" s="7"/>
      <c r="C372" s="7"/>
      <c r="D372" s="8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2">
      <c r="A373" s="7"/>
      <c r="B373" s="7"/>
      <c r="C373" s="7"/>
      <c r="D373" s="8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2">
      <c r="A374" s="7"/>
      <c r="B374" s="7"/>
      <c r="C374" s="7"/>
      <c r="D374" s="8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2">
      <c r="A375" s="7"/>
      <c r="B375" s="7"/>
      <c r="C375" s="7"/>
      <c r="D375" s="8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2">
      <c r="A376" s="7"/>
      <c r="B376" s="7"/>
      <c r="C376" s="7"/>
      <c r="D376" s="8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2">
      <c r="A377" s="7"/>
      <c r="B377" s="7"/>
      <c r="C377" s="7"/>
      <c r="D377" s="8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2">
      <c r="A378" s="7"/>
      <c r="B378" s="7"/>
      <c r="C378" s="7"/>
      <c r="D378" s="8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2">
      <c r="A379" s="7"/>
      <c r="B379" s="7"/>
      <c r="C379" s="7"/>
      <c r="D379" s="8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2">
      <c r="A380" s="7"/>
      <c r="B380" s="7"/>
      <c r="C380" s="7"/>
      <c r="D380" s="8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2">
      <c r="A381" s="7"/>
      <c r="B381" s="7"/>
      <c r="C381" s="7"/>
      <c r="D381" s="8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2">
      <c r="A382" s="7"/>
      <c r="B382" s="7"/>
      <c r="C382" s="7"/>
      <c r="D382" s="8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2">
      <c r="A383" s="7"/>
      <c r="B383" s="7"/>
      <c r="C383" s="7"/>
      <c r="D383" s="8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2">
      <c r="A384" s="7"/>
      <c r="B384" s="7"/>
      <c r="C384" s="7"/>
      <c r="D384" s="8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2">
      <c r="A385" s="7"/>
      <c r="B385" s="7"/>
      <c r="C385" s="7"/>
      <c r="D385" s="8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2">
      <c r="A386" s="7"/>
      <c r="B386" s="7"/>
      <c r="C386" s="7"/>
      <c r="D386" s="8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2">
      <c r="A387" s="7"/>
      <c r="B387" s="7"/>
      <c r="C387" s="7"/>
      <c r="D387" s="8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2">
      <c r="A388" s="7"/>
      <c r="B388" s="7"/>
      <c r="C388" s="7"/>
      <c r="D388" s="8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2">
      <c r="A389" s="7"/>
      <c r="B389" s="7"/>
      <c r="C389" s="7"/>
      <c r="D389" s="8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2">
      <c r="A390" s="7"/>
      <c r="B390" s="7"/>
      <c r="C390" s="7"/>
      <c r="D390" s="8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2">
      <c r="A391" s="7"/>
      <c r="B391" s="7"/>
      <c r="C391" s="7"/>
      <c r="D391" s="8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2">
      <c r="A392" s="7"/>
      <c r="B392" s="7"/>
      <c r="C392" s="7"/>
      <c r="D392" s="8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2">
      <c r="A393" s="7"/>
      <c r="B393" s="7"/>
      <c r="C393" s="7"/>
      <c r="D393" s="8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2">
      <c r="A394" s="7"/>
      <c r="B394" s="7"/>
      <c r="C394" s="7"/>
      <c r="D394" s="8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2">
      <c r="A395" s="7"/>
      <c r="B395" s="7"/>
      <c r="C395" s="7"/>
      <c r="D395" s="8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2">
      <c r="A396" s="7"/>
      <c r="B396" s="7"/>
      <c r="C396" s="7"/>
      <c r="D396" s="8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2">
      <c r="A397" s="7"/>
      <c r="B397" s="7"/>
      <c r="C397" s="7"/>
      <c r="D397" s="8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2">
      <c r="A398" s="7"/>
      <c r="B398" s="7"/>
      <c r="C398" s="7"/>
      <c r="D398" s="8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2">
      <c r="A399" s="7"/>
      <c r="B399" s="7"/>
      <c r="C399" s="7"/>
      <c r="D399" s="8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2">
      <c r="A400" s="7"/>
      <c r="B400" s="7"/>
      <c r="C400" s="7"/>
      <c r="D400" s="8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2">
      <c r="A401" s="7"/>
      <c r="B401" s="7"/>
      <c r="C401" s="7"/>
      <c r="D401" s="8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2">
      <c r="A402" s="7"/>
      <c r="B402" s="7"/>
      <c r="C402" s="7"/>
      <c r="D402" s="8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2">
      <c r="A403" s="7"/>
      <c r="B403" s="7"/>
      <c r="C403" s="7"/>
      <c r="D403" s="8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2">
      <c r="A404" s="7"/>
      <c r="B404" s="7"/>
      <c r="C404" s="7"/>
      <c r="D404" s="8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2">
      <c r="A405" s="7"/>
      <c r="B405" s="7"/>
      <c r="C405" s="7"/>
      <c r="D405" s="8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2">
      <c r="A406" s="7"/>
      <c r="B406" s="7"/>
      <c r="C406" s="7"/>
      <c r="D406" s="8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2">
      <c r="A407" s="7"/>
      <c r="B407" s="7"/>
      <c r="C407" s="7"/>
      <c r="D407" s="8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2">
      <c r="A408" s="7"/>
      <c r="B408" s="7"/>
      <c r="C408" s="7"/>
      <c r="D408" s="8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2">
      <c r="A409" s="7"/>
      <c r="B409" s="7"/>
      <c r="C409" s="7"/>
      <c r="D409" s="8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2">
      <c r="A410" s="7"/>
      <c r="B410" s="7"/>
      <c r="C410" s="7"/>
      <c r="D410" s="8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2">
      <c r="A411" s="7"/>
      <c r="B411" s="7"/>
      <c r="C411" s="7"/>
      <c r="D411" s="8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2">
      <c r="A412" s="7"/>
      <c r="B412" s="7"/>
      <c r="C412" s="7"/>
      <c r="D412" s="8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2">
      <c r="A413" s="7"/>
      <c r="B413" s="7"/>
      <c r="C413" s="7"/>
      <c r="D413" s="8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2">
      <c r="A414" s="7"/>
      <c r="B414" s="7"/>
      <c r="C414" s="7"/>
      <c r="D414" s="8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2">
      <c r="A415" s="7"/>
      <c r="B415" s="7"/>
      <c r="C415" s="7"/>
      <c r="D415" s="8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2">
      <c r="A416" s="7"/>
      <c r="B416" s="7"/>
      <c r="C416" s="7"/>
      <c r="D416" s="8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2">
      <c r="A417" s="7"/>
      <c r="B417" s="7"/>
      <c r="C417" s="7"/>
      <c r="D417" s="8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2">
      <c r="A418" s="7"/>
      <c r="B418" s="7"/>
      <c r="C418" s="7"/>
      <c r="D418" s="8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2">
      <c r="A419" s="7"/>
      <c r="B419" s="7"/>
      <c r="C419" s="7"/>
      <c r="D419" s="8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2">
      <c r="A420" s="7"/>
      <c r="B420" s="7"/>
      <c r="C420" s="7"/>
      <c r="D420" s="8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2">
      <c r="A421" s="7"/>
      <c r="B421" s="7"/>
      <c r="C421" s="7"/>
      <c r="D421" s="8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2">
      <c r="A422" s="7"/>
      <c r="B422" s="7"/>
      <c r="C422" s="7"/>
      <c r="D422" s="8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2">
      <c r="A423" s="7"/>
      <c r="B423" s="7"/>
      <c r="C423" s="7"/>
      <c r="D423" s="8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2">
      <c r="A424" s="7"/>
      <c r="B424" s="7"/>
      <c r="C424" s="7"/>
      <c r="D424" s="8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2">
      <c r="A425" s="7"/>
      <c r="B425" s="7"/>
      <c r="C425" s="7"/>
      <c r="D425" s="8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2">
      <c r="A426" s="7"/>
      <c r="B426" s="7"/>
      <c r="C426" s="7"/>
      <c r="D426" s="8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2">
      <c r="A427" s="7"/>
      <c r="B427" s="7"/>
      <c r="C427" s="7"/>
      <c r="D427" s="8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2">
      <c r="A428" s="7"/>
      <c r="B428" s="7"/>
      <c r="C428" s="7"/>
      <c r="D428" s="8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2">
      <c r="A429" s="7"/>
      <c r="B429" s="7"/>
      <c r="C429" s="7"/>
      <c r="D429" s="8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2">
      <c r="A430" s="7"/>
      <c r="B430" s="7"/>
      <c r="C430" s="7"/>
      <c r="D430" s="8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2">
      <c r="A431" s="7"/>
      <c r="B431" s="7"/>
      <c r="C431" s="7"/>
      <c r="D431" s="8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2">
      <c r="A432" s="7"/>
      <c r="B432" s="7"/>
      <c r="C432" s="7"/>
      <c r="D432" s="8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2">
      <c r="A433" s="7"/>
      <c r="B433" s="7"/>
      <c r="C433" s="7"/>
      <c r="D433" s="8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2">
      <c r="A434" s="7"/>
      <c r="B434" s="7"/>
      <c r="C434" s="7"/>
      <c r="D434" s="8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2">
      <c r="A435" s="7"/>
      <c r="B435" s="7"/>
      <c r="C435" s="7"/>
      <c r="D435" s="8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2">
      <c r="A436" s="7"/>
      <c r="B436" s="7"/>
      <c r="C436" s="7"/>
      <c r="D436" s="8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2">
      <c r="A437" s="7"/>
      <c r="B437" s="7"/>
      <c r="C437" s="7"/>
      <c r="D437" s="8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2">
      <c r="A438" s="7"/>
      <c r="B438" s="7"/>
      <c r="C438" s="7"/>
      <c r="D438" s="8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2">
      <c r="A439" s="7"/>
      <c r="B439" s="7"/>
      <c r="C439" s="7"/>
      <c r="D439" s="8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2">
      <c r="A440" s="7"/>
      <c r="B440" s="7"/>
      <c r="C440" s="7"/>
      <c r="D440" s="8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2">
      <c r="A441" s="7"/>
      <c r="B441" s="7"/>
      <c r="C441" s="7"/>
      <c r="D441" s="8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2">
      <c r="A442" s="7"/>
      <c r="B442" s="7"/>
      <c r="C442" s="7"/>
      <c r="D442" s="8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2">
      <c r="A443" s="7"/>
      <c r="B443" s="7"/>
      <c r="C443" s="7"/>
      <c r="D443" s="8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2">
      <c r="A444" s="7"/>
      <c r="B444" s="7"/>
      <c r="C444" s="7"/>
      <c r="D444" s="8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2">
      <c r="A445" s="7"/>
      <c r="B445" s="7"/>
      <c r="C445" s="7"/>
      <c r="D445" s="8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2">
      <c r="A446" s="7"/>
      <c r="B446" s="7"/>
      <c r="C446" s="7"/>
      <c r="D446" s="8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2">
      <c r="A447" s="7"/>
      <c r="B447" s="7"/>
      <c r="C447" s="7"/>
      <c r="D447" s="8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2">
      <c r="A448" s="7"/>
      <c r="B448" s="7"/>
      <c r="C448" s="7"/>
      <c r="D448" s="8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2">
      <c r="A449" s="7"/>
      <c r="B449" s="7"/>
      <c r="C449" s="7"/>
      <c r="D449" s="8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2">
      <c r="A450" s="7"/>
      <c r="B450" s="7"/>
      <c r="C450" s="7"/>
      <c r="D450" s="8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2">
      <c r="A451" s="7"/>
      <c r="B451" s="7"/>
      <c r="C451" s="7"/>
      <c r="D451" s="8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2">
      <c r="A452" s="7"/>
      <c r="B452" s="7"/>
      <c r="C452" s="7"/>
      <c r="D452" s="8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2">
      <c r="A453" s="7"/>
      <c r="B453" s="7"/>
      <c r="C453" s="7"/>
      <c r="D453" s="8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2">
      <c r="A454" s="7"/>
      <c r="B454" s="7"/>
      <c r="C454" s="7"/>
      <c r="D454" s="8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2">
      <c r="A455" s="7"/>
      <c r="B455" s="7"/>
      <c r="C455" s="7"/>
      <c r="D455" s="8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2">
      <c r="A456" s="7"/>
      <c r="B456" s="7"/>
      <c r="C456" s="7"/>
      <c r="D456" s="8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2">
      <c r="A457" s="7"/>
      <c r="B457" s="7"/>
      <c r="C457" s="7"/>
      <c r="D457" s="8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2">
      <c r="A458" s="7"/>
      <c r="B458" s="7"/>
      <c r="C458" s="7"/>
      <c r="D458" s="8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2">
      <c r="A459" s="7"/>
      <c r="B459" s="7"/>
      <c r="C459" s="7"/>
      <c r="D459" s="8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2">
      <c r="A460" s="7"/>
      <c r="B460" s="7"/>
      <c r="C460" s="7"/>
      <c r="D460" s="8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2">
      <c r="A461" s="7"/>
      <c r="B461" s="7"/>
      <c r="C461" s="7"/>
      <c r="D461" s="8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2">
      <c r="A462" s="7"/>
      <c r="B462" s="7"/>
      <c r="C462" s="7"/>
      <c r="D462" s="8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2">
      <c r="A463" s="7"/>
      <c r="B463" s="7"/>
      <c r="C463" s="7"/>
      <c r="D463" s="8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2">
      <c r="A464" s="7"/>
      <c r="B464" s="7"/>
      <c r="C464" s="7"/>
      <c r="D464" s="8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2">
      <c r="A465" s="7"/>
      <c r="B465" s="7"/>
      <c r="C465" s="7"/>
      <c r="D465" s="8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2">
      <c r="A466" s="7"/>
      <c r="B466" s="7"/>
      <c r="C466" s="7"/>
      <c r="D466" s="8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2">
      <c r="A467" s="7"/>
      <c r="B467" s="7"/>
      <c r="C467" s="7"/>
      <c r="D467" s="8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2">
      <c r="A468" s="7"/>
      <c r="B468" s="7"/>
      <c r="C468" s="7"/>
      <c r="D468" s="8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2">
      <c r="A469" s="7"/>
      <c r="B469" s="7"/>
      <c r="C469" s="7"/>
      <c r="D469" s="8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2">
      <c r="A470" s="7"/>
      <c r="B470" s="7"/>
      <c r="C470" s="7"/>
      <c r="D470" s="8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2">
      <c r="A471" s="7"/>
      <c r="B471" s="7"/>
      <c r="C471" s="7"/>
      <c r="D471" s="8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2">
      <c r="A472" s="7"/>
      <c r="B472" s="7"/>
      <c r="C472" s="7"/>
      <c r="D472" s="8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2">
      <c r="A473" s="7"/>
      <c r="B473" s="7"/>
      <c r="C473" s="7"/>
      <c r="D473" s="8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2">
      <c r="A474" s="7"/>
      <c r="B474" s="7"/>
      <c r="C474" s="7"/>
      <c r="D474" s="8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2">
      <c r="A475" s="7"/>
      <c r="B475" s="7"/>
      <c r="C475" s="7"/>
      <c r="D475" s="8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2">
      <c r="A476" s="7"/>
      <c r="B476" s="7"/>
      <c r="C476" s="7"/>
      <c r="D476" s="8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2">
      <c r="A477" s="7"/>
      <c r="B477" s="7"/>
      <c r="C477" s="7"/>
      <c r="D477" s="8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2">
      <c r="A478" s="7"/>
      <c r="B478" s="7"/>
      <c r="C478" s="7"/>
      <c r="D478" s="8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2">
      <c r="A479" s="7"/>
      <c r="B479" s="7"/>
      <c r="C479" s="7"/>
      <c r="D479" s="8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2">
      <c r="A480" s="7"/>
      <c r="B480" s="7"/>
      <c r="C480" s="7"/>
      <c r="D480" s="8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2">
      <c r="A481" s="7"/>
      <c r="B481" s="7"/>
      <c r="C481" s="7"/>
      <c r="D481" s="8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2">
      <c r="A482" s="7"/>
      <c r="B482" s="7"/>
      <c r="C482" s="7"/>
      <c r="D482" s="8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2">
      <c r="A483" s="7"/>
      <c r="B483" s="7"/>
      <c r="C483" s="7"/>
      <c r="D483" s="8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2">
      <c r="A484" s="7"/>
      <c r="B484" s="7"/>
      <c r="C484" s="7"/>
      <c r="D484" s="8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2">
      <c r="A485" s="7"/>
      <c r="B485" s="7"/>
      <c r="C485" s="7"/>
      <c r="D485" s="8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2">
      <c r="A486" s="7"/>
      <c r="B486" s="7"/>
      <c r="C486" s="7"/>
      <c r="D486" s="8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2">
      <c r="A487" s="7"/>
      <c r="B487" s="7"/>
      <c r="C487" s="7"/>
      <c r="D487" s="8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2">
      <c r="A488" s="7"/>
      <c r="B488" s="7"/>
      <c r="C488" s="7"/>
      <c r="D488" s="8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2">
      <c r="A489" s="7"/>
      <c r="B489" s="7"/>
      <c r="C489" s="7"/>
      <c r="D489" s="8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2">
      <c r="A490" s="7"/>
      <c r="B490" s="7"/>
      <c r="C490" s="7"/>
      <c r="D490" s="8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2">
      <c r="A491" s="7"/>
      <c r="B491" s="7"/>
      <c r="C491" s="7"/>
      <c r="D491" s="8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2">
      <c r="A492" s="7"/>
      <c r="B492" s="7"/>
      <c r="C492" s="7"/>
      <c r="D492" s="8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2">
      <c r="A493" s="7"/>
      <c r="B493" s="7"/>
      <c r="C493" s="7"/>
      <c r="D493" s="8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2">
      <c r="A494" s="7"/>
      <c r="B494" s="7"/>
      <c r="C494" s="7"/>
      <c r="D494" s="8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2">
      <c r="A495" s="7"/>
      <c r="B495" s="7"/>
      <c r="C495" s="7"/>
      <c r="D495" s="8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2">
      <c r="A496" s="7"/>
      <c r="B496" s="7"/>
      <c r="C496" s="7"/>
      <c r="D496" s="8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2">
      <c r="A497" s="7"/>
      <c r="B497" s="7"/>
      <c r="C497" s="7"/>
      <c r="D497" s="8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2">
      <c r="A498" s="7"/>
      <c r="B498" s="7"/>
      <c r="C498" s="7"/>
      <c r="D498" s="8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2">
      <c r="A499" s="7"/>
      <c r="B499" s="7"/>
      <c r="C499" s="7"/>
      <c r="D499" s="8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2">
      <c r="A500" s="7"/>
      <c r="B500" s="7"/>
      <c r="C500" s="7"/>
      <c r="D500" s="8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2">
      <c r="A501" s="7"/>
      <c r="B501" s="7"/>
      <c r="C501" s="7"/>
      <c r="D501" s="8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2">
      <c r="A502" s="7"/>
      <c r="B502" s="7"/>
      <c r="C502" s="7"/>
      <c r="D502" s="8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2">
      <c r="A503" s="7"/>
      <c r="B503" s="7"/>
      <c r="C503" s="7"/>
      <c r="D503" s="8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2">
      <c r="A504" s="7"/>
      <c r="B504" s="7"/>
      <c r="C504" s="7"/>
      <c r="D504" s="8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2">
      <c r="A505" s="7"/>
      <c r="B505" s="7"/>
      <c r="C505" s="7"/>
      <c r="D505" s="8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2">
      <c r="A506" s="7"/>
      <c r="B506" s="7"/>
      <c r="C506" s="7"/>
      <c r="D506" s="8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2">
      <c r="A507" s="7"/>
      <c r="B507" s="7"/>
      <c r="C507" s="7"/>
      <c r="D507" s="8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2">
      <c r="A508" s="7"/>
      <c r="B508" s="7"/>
      <c r="C508" s="7"/>
      <c r="D508" s="8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2">
      <c r="A509" s="7"/>
      <c r="B509" s="7"/>
      <c r="C509" s="7"/>
      <c r="D509" s="8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2">
      <c r="A510" s="7"/>
      <c r="B510" s="7"/>
      <c r="C510" s="7"/>
      <c r="D510" s="8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2">
      <c r="A511" s="7"/>
      <c r="B511" s="7"/>
      <c r="C511" s="7"/>
      <c r="D511" s="8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2">
      <c r="A512" s="7"/>
      <c r="B512" s="7"/>
      <c r="C512" s="7"/>
      <c r="D512" s="8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2">
      <c r="A513" s="7"/>
      <c r="B513" s="7"/>
      <c r="C513" s="7"/>
      <c r="D513" s="8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2">
      <c r="A514" s="7"/>
      <c r="B514" s="7"/>
      <c r="C514" s="7"/>
      <c r="D514" s="8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2">
      <c r="A515" s="7"/>
      <c r="B515" s="7"/>
      <c r="C515" s="7"/>
      <c r="D515" s="8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2">
      <c r="A516" s="7"/>
      <c r="B516" s="7"/>
      <c r="C516" s="7"/>
      <c r="D516" s="8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2">
      <c r="A517" s="7"/>
      <c r="B517" s="7"/>
      <c r="C517" s="7"/>
      <c r="D517" s="8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2">
      <c r="A518" s="7"/>
      <c r="B518" s="7"/>
      <c r="C518" s="7"/>
      <c r="D518" s="8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2">
      <c r="A519" s="7"/>
      <c r="B519" s="7"/>
      <c r="C519" s="7"/>
      <c r="D519" s="8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2">
      <c r="A520" s="7"/>
      <c r="B520" s="7"/>
      <c r="C520" s="7"/>
      <c r="D520" s="8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2">
      <c r="A521" s="7"/>
      <c r="B521" s="7"/>
      <c r="C521" s="7"/>
      <c r="D521" s="8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2">
      <c r="A522" s="7"/>
      <c r="B522" s="7"/>
      <c r="C522" s="7"/>
      <c r="D522" s="8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2">
      <c r="A523" s="7"/>
      <c r="B523" s="7"/>
      <c r="C523" s="7"/>
      <c r="D523" s="8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2">
      <c r="A524" s="7"/>
      <c r="B524" s="7"/>
      <c r="C524" s="7"/>
      <c r="D524" s="8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2">
      <c r="A525" s="7"/>
      <c r="B525" s="7"/>
      <c r="C525" s="7"/>
      <c r="D525" s="8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2">
      <c r="A526" s="7"/>
      <c r="B526" s="7"/>
      <c r="C526" s="7"/>
      <c r="D526" s="8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2">
      <c r="A527" s="7"/>
      <c r="B527" s="7"/>
      <c r="C527" s="7"/>
      <c r="D527" s="8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2">
      <c r="A528" s="7"/>
      <c r="B528" s="7"/>
      <c r="C528" s="7"/>
      <c r="D528" s="8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2">
      <c r="A529" s="7"/>
      <c r="B529" s="7"/>
      <c r="C529" s="7"/>
      <c r="D529" s="8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2">
      <c r="A530" s="7"/>
      <c r="B530" s="7"/>
      <c r="C530" s="7"/>
      <c r="D530" s="8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2">
      <c r="A531" s="7"/>
      <c r="B531" s="7"/>
      <c r="C531" s="7"/>
      <c r="D531" s="8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2">
      <c r="A532" s="7"/>
      <c r="B532" s="7"/>
      <c r="C532" s="7"/>
      <c r="D532" s="8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2">
      <c r="A533" s="7"/>
      <c r="B533" s="7"/>
      <c r="C533" s="7"/>
      <c r="D533" s="8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2">
      <c r="A534" s="7"/>
      <c r="B534" s="7"/>
      <c r="C534" s="7"/>
      <c r="D534" s="8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2">
      <c r="A535" s="7"/>
      <c r="B535" s="7"/>
      <c r="C535" s="7"/>
      <c r="D535" s="8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2">
      <c r="A536" s="7"/>
      <c r="B536" s="7"/>
      <c r="C536" s="7"/>
      <c r="D536" s="8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2">
      <c r="A537" s="7"/>
      <c r="B537" s="7"/>
      <c r="C537" s="7"/>
      <c r="D537" s="8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2">
      <c r="A538" s="7"/>
      <c r="B538" s="7"/>
      <c r="C538" s="7"/>
      <c r="D538" s="8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2">
      <c r="A539" s="7"/>
      <c r="B539" s="7"/>
      <c r="C539" s="7"/>
      <c r="D539" s="8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2">
      <c r="A540" s="7"/>
      <c r="B540" s="7"/>
      <c r="C540" s="7"/>
      <c r="D540" s="8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2">
      <c r="A541" s="7"/>
      <c r="B541" s="7"/>
      <c r="C541" s="7"/>
      <c r="D541" s="8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2">
      <c r="A542" s="7"/>
      <c r="B542" s="7"/>
      <c r="C542" s="7"/>
      <c r="D542" s="8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2">
      <c r="A543" s="7"/>
      <c r="B543" s="7"/>
      <c r="C543" s="7"/>
      <c r="D543" s="8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2">
      <c r="A544" s="7"/>
      <c r="B544" s="7"/>
      <c r="C544" s="7"/>
      <c r="D544" s="8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2">
      <c r="A545" s="7"/>
      <c r="B545" s="7"/>
      <c r="C545" s="7"/>
      <c r="D545" s="8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2">
      <c r="A546" s="7"/>
      <c r="B546" s="7"/>
      <c r="C546" s="7"/>
      <c r="D546" s="8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2">
      <c r="A547" s="7"/>
      <c r="B547" s="7"/>
      <c r="C547" s="7"/>
      <c r="D547" s="8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2">
      <c r="A548" s="7"/>
      <c r="B548" s="7"/>
      <c r="C548" s="7"/>
      <c r="D548" s="8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2">
      <c r="A549" s="7"/>
      <c r="B549" s="7"/>
      <c r="C549" s="7"/>
      <c r="D549" s="8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2">
      <c r="A550" s="7"/>
      <c r="B550" s="7"/>
      <c r="C550" s="7"/>
      <c r="D550" s="8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2">
      <c r="A551" s="7"/>
      <c r="B551" s="7"/>
      <c r="C551" s="7"/>
      <c r="D551" s="8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2">
      <c r="A552" s="7"/>
      <c r="B552" s="7"/>
      <c r="C552" s="7"/>
      <c r="D552" s="8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2">
      <c r="A553" s="7"/>
      <c r="B553" s="7"/>
      <c r="C553" s="7"/>
      <c r="D553" s="8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2">
      <c r="A554" s="7"/>
      <c r="B554" s="7"/>
      <c r="C554" s="7"/>
      <c r="D554" s="8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2">
      <c r="A555" s="7"/>
      <c r="B555" s="7"/>
      <c r="C555" s="7"/>
      <c r="D555" s="8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2">
      <c r="A556" s="7"/>
      <c r="B556" s="7"/>
      <c r="C556" s="7"/>
      <c r="D556" s="8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2">
      <c r="A557" s="7"/>
      <c r="B557" s="7"/>
      <c r="C557" s="7"/>
      <c r="D557" s="8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2">
      <c r="A558" s="7"/>
      <c r="B558" s="7"/>
      <c r="C558" s="7"/>
      <c r="D558" s="8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2">
      <c r="A559" s="7"/>
      <c r="B559" s="7"/>
      <c r="C559" s="7"/>
      <c r="D559" s="8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2">
      <c r="A560" s="7"/>
      <c r="B560" s="7"/>
      <c r="C560" s="7"/>
      <c r="D560" s="8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2">
      <c r="A561" s="7"/>
      <c r="B561" s="7"/>
      <c r="C561" s="7"/>
      <c r="D561" s="8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2">
      <c r="A562" s="7"/>
      <c r="B562" s="7"/>
      <c r="C562" s="7"/>
      <c r="D562" s="8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2">
      <c r="A563" s="7"/>
      <c r="B563" s="7"/>
      <c r="C563" s="7"/>
      <c r="D563" s="8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2">
      <c r="A564" s="7"/>
      <c r="B564" s="7"/>
      <c r="C564" s="7"/>
      <c r="D564" s="8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2">
      <c r="A565" s="7"/>
      <c r="B565" s="7"/>
      <c r="C565" s="7"/>
      <c r="D565" s="8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2">
      <c r="A566" s="7"/>
      <c r="B566" s="7"/>
      <c r="C566" s="7"/>
      <c r="D566" s="8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2">
      <c r="A567" s="7"/>
      <c r="B567" s="7"/>
      <c r="C567" s="7"/>
      <c r="D567" s="8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2">
      <c r="A568" s="7"/>
      <c r="B568" s="7"/>
      <c r="C568" s="7"/>
      <c r="D568" s="8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2">
      <c r="A569" s="7"/>
      <c r="B569" s="7"/>
      <c r="C569" s="7"/>
      <c r="D569" s="8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2">
      <c r="A570" s="7"/>
      <c r="B570" s="7"/>
      <c r="C570" s="7"/>
      <c r="D570" s="8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2">
      <c r="A571" s="7"/>
      <c r="B571" s="7"/>
      <c r="C571" s="7"/>
      <c r="D571" s="8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2">
      <c r="A572" s="7"/>
      <c r="B572" s="7"/>
      <c r="C572" s="7"/>
      <c r="D572" s="8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2">
      <c r="A573" s="7"/>
      <c r="B573" s="7"/>
      <c r="C573" s="7"/>
      <c r="D573" s="8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2">
      <c r="A574" s="7"/>
      <c r="B574" s="7"/>
      <c r="C574" s="7"/>
      <c r="D574" s="8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2">
      <c r="A575" s="7"/>
      <c r="B575" s="7"/>
      <c r="C575" s="7"/>
      <c r="D575" s="8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2">
      <c r="A576" s="7"/>
      <c r="B576" s="7"/>
      <c r="C576" s="7"/>
      <c r="D576" s="8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2">
      <c r="A577" s="7"/>
      <c r="B577" s="7"/>
      <c r="C577" s="7"/>
      <c r="D577" s="8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2">
      <c r="A578" s="7"/>
      <c r="B578" s="7"/>
      <c r="C578" s="7"/>
      <c r="D578" s="8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2">
      <c r="A579" s="7"/>
      <c r="B579" s="7"/>
      <c r="C579" s="7"/>
      <c r="D579" s="8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2">
      <c r="A580" s="7"/>
      <c r="B580" s="7"/>
      <c r="C580" s="7"/>
      <c r="D580" s="8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2">
      <c r="A581" s="7"/>
      <c r="B581" s="7"/>
      <c r="C581" s="7"/>
      <c r="D581" s="8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2">
      <c r="A582" s="7"/>
      <c r="B582" s="7"/>
      <c r="C582" s="7"/>
      <c r="D582" s="8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2">
      <c r="A583" s="7"/>
      <c r="B583" s="7"/>
      <c r="C583" s="7"/>
      <c r="D583" s="8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2">
      <c r="A584" s="7"/>
      <c r="B584" s="7"/>
      <c r="C584" s="7"/>
      <c r="D584" s="8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2">
      <c r="A585" s="7"/>
      <c r="B585" s="7"/>
      <c r="C585" s="7"/>
      <c r="D585" s="8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2">
      <c r="A586" s="7"/>
      <c r="B586" s="7"/>
      <c r="C586" s="7"/>
      <c r="D586" s="8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2">
      <c r="A587" s="7"/>
      <c r="B587" s="7"/>
      <c r="C587" s="7"/>
      <c r="D587" s="8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2">
      <c r="A588" s="7"/>
      <c r="B588" s="7"/>
      <c r="C588" s="7"/>
      <c r="D588" s="8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2">
      <c r="A589" s="7"/>
      <c r="B589" s="7"/>
      <c r="C589" s="7"/>
      <c r="D589" s="8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2">
      <c r="A590" s="7"/>
      <c r="B590" s="7"/>
      <c r="C590" s="7"/>
      <c r="D590" s="8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2">
      <c r="A591" s="7"/>
      <c r="B591" s="7"/>
      <c r="C591" s="7"/>
      <c r="D591" s="8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2">
      <c r="A592" s="7"/>
      <c r="B592" s="7"/>
      <c r="C592" s="7"/>
      <c r="D592" s="8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2">
      <c r="A593" s="7"/>
      <c r="B593" s="7"/>
      <c r="C593" s="7"/>
      <c r="D593" s="8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2">
      <c r="A594" s="7"/>
      <c r="B594" s="7"/>
      <c r="C594" s="7"/>
      <c r="D594" s="8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2">
      <c r="A595" s="7"/>
      <c r="B595" s="7"/>
      <c r="C595" s="7"/>
      <c r="D595" s="8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2">
      <c r="A596" s="7"/>
      <c r="B596" s="7"/>
      <c r="C596" s="7"/>
      <c r="D596" s="8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2">
      <c r="A597" s="7"/>
      <c r="B597" s="7"/>
      <c r="C597" s="7"/>
      <c r="D597" s="8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2">
      <c r="A598" s="7"/>
      <c r="B598" s="7"/>
      <c r="C598" s="7"/>
      <c r="D598" s="8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2">
      <c r="A599" s="7"/>
      <c r="B599" s="7"/>
      <c r="C599" s="7"/>
      <c r="D599" s="8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2">
      <c r="A600" s="7"/>
      <c r="B600" s="7"/>
      <c r="C600" s="7"/>
      <c r="D600" s="8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2">
      <c r="A601" s="7"/>
      <c r="B601" s="7"/>
      <c r="C601" s="7"/>
      <c r="D601" s="8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2">
      <c r="A602" s="7"/>
      <c r="B602" s="7"/>
      <c r="C602" s="7"/>
      <c r="D602" s="8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2">
      <c r="A603" s="7"/>
      <c r="B603" s="7"/>
      <c r="C603" s="7"/>
      <c r="D603" s="8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2">
      <c r="A604" s="7"/>
      <c r="B604" s="7"/>
      <c r="C604" s="7"/>
      <c r="D604" s="8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2">
      <c r="A605" s="7"/>
      <c r="B605" s="7"/>
      <c r="C605" s="7"/>
      <c r="D605" s="8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2">
      <c r="A606" s="7"/>
      <c r="B606" s="7"/>
      <c r="C606" s="7"/>
      <c r="D606" s="8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2">
      <c r="A607" s="7"/>
      <c r="B607" s="7"/>
      <c r="C607" s="7"/>
      <c r="D607" s="8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2">
      <c r="A608" s="7"/>
      <c r="B608" s="7"/>
      <c r="C608" s="7"/>
      <c r="D608" s="8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2">
      <c r="A609" s="7"/>
      <c r="B609" s="7"/>
      <c r="C609" s="7"/>
      <c r="D609" s="8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2">
      <c r="A610" s="7"/>
      <c r="B610" s="7"/>
      <c r="C610" s="7"/>
      <c r="D610" s="8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2">
      <c r="A611" s="7"/>
      <c r="B611" s="7"/>
      <c r="C611" s="7"/>
      <c r="D611" s="8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2">
      <c r="A612" s="7"/>
      <c r="B612" s="7"/>
      <c r="C612" s="7"/>
      <c r="D612" s="8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2">
      <c r="A613" s="7"/>
      <c r="B613" s="7"/>
      <c r="C613" s="7"/>
      <c r="D613" s="8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2">
      <c r="A614" s="7"/>
      <c r="B614" s="7"/>
      <c r="C614" s="7"/>
      <c r="D614" s="8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2">
      <c r="A615" s="7"/>
      <c r="B615" s="7"/>
      <c r="C615" s="7"/>
      <c r="D615" s="8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2">
      <c r="A616" s="7"/>
      <c r="B616" s="7"/>
      <c r="C616" s="7"/>
      <c r="D616" s="8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2">
      <c r="A617" s="7"/>
      <c r="B617" s="7"/>
      <c r="C617" s="7"/>
      <c r="D617" s="8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2">
      <c r="A618" s="7"/>
      <c r="B618" s="7"/>
      <c r="C618" s="7"/>
      <c r="D618" s="8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2">
      <c r="A619" s="7"/>
      <c r="B619" s="7"/>
      <c r="C619" s="7"/>
      <c r="D619" s="8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2">
      <c r="A620" s="7"/>
      <c r="B620" s="7"/>
      <c r="C620" s="7"/>
      <c r="D620" s="8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2">
      <c r="A621" s="7"/>
      <c r="B621" s="7"/>
      <c r="C621" s="7"/>
      <c r="D621" s="8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2">
      <c r="A622" s="7"/>
      <c r="B622" s="7"/>
      <c r="C622" s="7"/>
      <c r="D622" s="8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2">
      <c r="A623" s="7"/>
      <c r="B623" s="7"/>
      <c r="C623" s="7"/>
      <c r="D623" s="8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2">
      <c r="A624" s="7"/>
      <c r="B624" s="7"/>
      <c r="C624" s="7"/>
      <c r="D624" s="8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2">
      <c r="A625" s="7"/>
      <c r="B625" s="7"/>
      <c r="C625" s="7"/>
      <c r="D625" s="8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2">
      <c r="A626" s="7"/>
      <c r="B626" s="7"/>
      <c r="C626" s="7"/>
      <c r="D626" s="8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2">
      <c r="A627" s="7"/>
      <c r="B627" s="7"/>
      <c r="C627" s="7"/>
      <c r="D627" s="8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2">
      <c r="A628" s="7"/>
      <c r="B628" s="7"/>
      <c r="C628" s="7"/>
      <c r="D628" s="8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2">
      <c r="A629" s="7"/>
      <c r="B629" s="7"/>
      <c r="C629" s="7"/>
      <c r="D629" s="8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2">
      <c r="A630" s="7"/>
      <c r="B630" s="7"/>
      <c r="C630" s="7"/>
      <c r="D630" s="8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2">
      <c r="A631" s="7"/>
      <c r="B631" s="7"/>
      <c r="C631" s="7"/>
      <c r="D631" s="8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2">
      <c r="A632" s="7"/>
      <c r="B632" s="7"/>
      <c r="C632" s="7"/>
      <c r="D632" s="8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2">
      <c r="A633" s="7"/>
      <c r="B633" s="7"/>
      <c r="C633" s="7"/>
      <c r="D633" s="8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2">
      <c r="A634" s="7"/>
      <c r="B634" s="7"/>
      <c r="C634" s="7"/>
      <c r="D634" s="8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2">
      <c r="A635" s="7"/>
      <c r="B635" s="7"/>
      <c r="C635" s="7"/>
      <c r="D635" s="8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2">
      <c r="A636" s="7"/>
      <c r="B636" s="7"/>
      <c r="C636" s="7"/>
      <c r="D636" s="8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2">
      <c r="A637" s="7"/>
      <c r="B637" s="7"/>
      <c r="C637" s="7"/>
      <c r="D637" s="8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2">
      <c r="A638" s="7"/>
      <c r="B638" s="7"/>
      <c r="C638" s="7"/>
      <c r="D638" s="8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2">
      <c r="A639" s="7"/>
      <c r="B639" s="7"/>
      <c r="C639" s="7"/>
      <c r="D639" s="8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2">
      <c r="A640" s="7"/>
      <c r="B640" s="7"/>
      <c r="C640" s="7"/>
      <c r="D640" s="8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2">
      <c r="A641" s="7"/>
      <c r="B641" s="7"/>
      <c r="C641" s="7"/>
      <c r="D641" s="8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2">
      <c r="A642" s="7"/>
      <c r="B642" s="7"/>
      <c r="C642" s="7"/>
      <c r="D642" s="8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2">
      <c r="A643" s="7"/>
      <c r="B643" s="7"/>
      <c r="C643" s="7"/>
      <c r="D643" s="8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2">
      <c r="A644" s="7"/>
      <c r="B644" s="7"/>
      <c r="C644" s="7"/>
      <c r="D644" s="8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2">
      <c r="A645" s="7"/>
      <c r="B645" s="7"/>
      <c r="C645" s="7"/>
      <c r="D645" s="8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2">
      <c r="A646" s="7"/>
      <c r="B646" s="7"/>
      <c r="C646" s="7"/>
      <c r="D646" s="8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2">
      <c r="A647" s="7"/>
      <c r="B647" s="7"/>
      <c r="C647" s="7"/>
      <c r="D647" s="8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2">
      <c r="A648" s="7"/>
      <c r="B648" s="7"/>
      <c r="C648" s="7"/>
      <c r="D648" s="8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2">
      <c r="A649" s="7"/>
      <c r="B649" s="7"/>
      <c r="C649" s="7"/>
      <c r="D649" s="8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2">
      <c r="A650" s="7"/>
      <c r="B650" s="7"/>
      <c r="C650" s="7"/>
      <c r="D650" s="8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2">
      <c r="A651" s="7"/>
      <c r="B651" s="7"/>
      <c r="C651" s="7"/>
      <c r="D651" s="8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2">
      <c r="A652" s="7"/>
      <c r="B652" s="7"/>
      <c r="C652" s="7"/>
      <c r="D652" s="8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2">
      <c r="A653" s="7"/>
      <c r="B653" s="7"/>
      <c r="C653" s="7"/>
      <c r="D653" s="8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2">
      <c r="A654" s="7"/>
      <c r="B654" s="7"/>
      <c r="C654" s="7"/>
      <c r="D654" s="8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2">
      <c r="A655" s="7"/>
      <c r="B655" s="7"/>
      <c r="C655" s="7"/>
      <c r="D655" s="8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2">
      <c r="A656" s="7"/>
      <c r="B656" s="7"/>
      <c r="C656" s="7"/>
      <c r="D656" s="8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2">
      <c r="A657" s="7"/>
      <c r="B657" s="7"/>
      <c r="C657" s="7"/>
      <c r="D657" s="8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2">
      <c r="A658" s="7"/>
      <c r="B658" s="7"/>
      <c r="C658" s="7"/>
      <c r="D658" s="8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2">
      <c r="A659" s="7"/>
      <c r="B659" s="7"/>
      <c r="C659" s="7"/>
      <c r="D659" s="8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2">
      <c r="A660" s="7"/>
      <c r="B660" s="7"/>
      <c r="C660" s="7"/>
      <c r="D660" s="8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2">
      <c r="A661" s="7"/>
      <c r="B661" s="7"/>
      <c r="C661" s="7"/>
      <c r="D661" s="8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2">
      <c r="A662" s="7"/>
      <c r="B662" s="7"/>
      <c r="C662" s="7"/>
      <c r="D662" s="8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2">
      <c r="A663" s="7"/>
      <c r="B663" s="7"/>
      <c r="C663" s="7"/>
      <c r="D663" s="8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2">
      <c r="A664" s="7"/>
      <c r="B664" s="7"/>
      <c r="C664" s="7"/>
      <c r="D664" s="8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2">
      <c r="A665" s="7"/>
      <c r="B665" s="7"/>
      <c r="C665" s="7"/>
      <c r="D665" s="8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2">
      <c r="A666" s="7"/>
      <c r="B666" s="7"/>
      <c r="C666" s="7"/>
      <c r="D666" s="8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2">
      <c r="A667" s="7"/>
      <c r="B667" s="7"/>
      <c r="C667" s="7"/>
      <c r="D667" s="8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2">
      <c r="A668" s="7"/>
      <c r="B668" s="7"/>
      <c r="C668" s="7"/>
      <c r="D668" s="8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2">
      <c r="A669" s="7"/>
      <c r="B669" s="7"/>
      <c r="C669" s="7"/>
      <c r="D669" s="8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2">
      <c r="A670" s="7"/>
      <c r="B670" s="7"/>
      <c r="C670" s="7"/>
      <c r="D670" s="8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2">
      <c r="A671" s="7"/>
      <c r="B671" s="7"/>
      <c r="C671" s="7"/>
      <c r="D671" s="8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2">
      <c r="A672" s="7"/>
      <c r="B672" s="7"/>
      <c r="C672" s="7"/>
      <c r="D672" s="8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2">
      <c r="A673" s="7"/>
      <c r="B673" s="7"/>
      <c r="C673" s="7"/>
      <c r="D673" s="8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2">
      <c r="A674" s="7"/>
      <c r="B674" s="7"/>
      <c r="C674" s="7"/>
      <c r="D674" s="8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2">
      <c r="A675" s="7"/>
      <c r="B675" s="7"/>
      <c r="C675" s="7"/>
      <c r="D675" s="8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2">
      <c r="A676" s="7"/>
      <c r="B676" s="7"/>
      <c r="C676" s="7"/>
      <c r="D676" s="8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2">
      <c r="A677" s="7"/>
      <c r="B677" s="7"/>
      <c r="C677" s="7"/>
      <c r="D677" s="8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2">
      <c r="A678" s="7"/>
      <c r="B678" s="7"/>
      <c r="C678" s="7"/>
      <c r="D678" s="8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2">
      <c r="A679" s="7"/>
      <c r="B679" s="7"/>
      <c r="C679" s="7"/>
      <c r="D679" s="8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2">
      <c r="A680" s="7"/>
      <c r="B680" s="7"/>
      <c r="C680" s="7"/>
      <c r="D680" s="8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2">
      <c r="A681" s="7"/>
      <c r="B681" s="7"/>
      <c r="C681" s="7"/>
      <c r="D681" s="8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2">
      <c r="A682" s="7"/>
      <c r="B682" s="7"/>
      <c r="C682" s="7"/>
      <c r="D682" s="8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2">
      <c r="A683" s="7"/>
      <c r="B683" s="7"/>
      <c r="C683" s="7"/>
      <c r="D683" s="8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2">
      <c r="A684" s="7"/>
      <c r="B684" s="7"/>
      <c r="C684" s="7"/>
      <c r="D684" s="8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2">
      <c r="A685" s="7"/>
      <c r="B685" s="7"/>
      <c r="C685" s="7"/>
      <c r="D685" s="8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2">
      <c r="A686" s="7"/>
      <c r="B686" s="7"/>
      <c r="C686" s="7"/>
      <c r="D686" s="8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2">
      <c r="A687" s="7"/>
      <c r="B687" s="7"/>
      <c r="C687" s="7"/>
      <c r="D687" s="8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2">
      <c r="A688" s="7"/>
      <c r="B688" s="7"/>
      <c r="C688" s="7"/>
      <c r="D688" s="8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2">
      <c r="A689" s="7"/>
      <c r="B689" s="7"/>
      <c r="C689" s="7"/>
      <c r="D689" s="8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2">
      <c r="A690" s="7"/>
      <c r="B690" s="7"/>
      <c r="C690" s="7"/>
      <c r="D690" s="8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2">
      <c r="A691" s="7"/>
      <c r="B691" s="7"/>
      <c r="C691" s="7"/>
      <c r="D691" s="8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2">
      <c r="A692" s="7"/>
      <c r="B692" s="7"/>
      <c r="C692" s="7"/>
      <c r="D692" s="8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2">
      <c r="A693" s="7"/>
      <c r="B693" s="7"/>
      <c r="C693" s="7"/>
      <c r="D693" s="8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2">
      <c r="A694" s="7"/>
      <c r="B694" s="7"/>
      <c r="C694" s="7"/>
      <c r="D694" s="8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2">
      <c r="A695" s="7"/>
      <c r="B695" s="7"/>
      <c r="C695" s="7"/>
      <c r="D695" s="8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2">
      <c r="A696" s="7"/>
      <c r="B696" s="7"/>
      <c r="C696" s="7"/>
      <c r="D696" s="8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2">
      <c r="A697" s="7"/>
      <c r="B697" s="7"/>
      <c r="C697" s="7"/>
      <c r="D697" s="8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2">
      <c r="A698" s="7"/>
      <c r="B698" s="7"/>
      <c r="C698" s="7"/>
      <c r="D698" s="8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2">
      <c r="A699" s="7"/>
      <c r="B699" s="7"/>
      <c r="C699" s="7"/>
      <c r="D699" s="8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2">
      <c r="A700" s="7"/>
      <c r="B700" s="7"/>
      <c r="C700" s="7"/>
      <c r="D700" s="8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2">
      <c r="A701" s="7"/>
      <c r="B701" s="7"/>
      <c r="C701" s="7"/>
      <c r="D701" s="8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2">
      <c r="A702" s="7"/>
      <c r="B702" s="7"/>
      <c r="C702" s="7"/>
      <c r="D702" s="8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2">
      <c r="A703" s="7"/>
      <c r="B703" s="7"/>
      <c r="C703" s="7"/>
      <c r="D703" s="8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2">
      <c r="A704" s="7"/>
      <c r="B704" s="7"/>
      <c r="C704" s="7"/>
      <c r="D704" s="8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2">
      <c r="A705" s="7"/>
      <c r="B705" s="7"/>
      <c r="C705" s="7"/>
      <c r="D705" s="8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2">
      <c r="A706" s="7"/>
      <c r="B706" s="7"/>
      <c r="C706" s="7"/>
      <c r="D706" s="8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2">
      <c r="A707" s="7"/>
      <c r="B707" s="7"/>
      <c r="C707" s="7"/>
      <c r="D707" s="8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2">
      <c r="A708" s="7"/>
      <c r="B708" s="7"/>
      <c r="C708" s="7"/>
      <c r="D708" s="8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2">
      <c r="A709" s="7"/>
      <c r="B709" s="7"/>
      <c r="C709" s="7"/>
      <c r="D709" s="8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2">
      <c r="A710" s="7"/>
      <c r="B710" s="7"/>
      <c r="C710" s="7"/>
      <c r="D710" s="8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2">
      <c r="A711" s="7"/>
      <c r="B711" s="7"/>
      <c r="C711" s="7"/>
      <c r="D711" s="8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2">
      <c r="A712" s="7"/>
      <c r="B712" s="7"/>
      <c r="C712" s="7"/>
      <c r="D712" s="8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2">
      <c r="A713" s="7"/>
      <c r="B713" s="7"/>
      <c r="C713" s="7"/>
      <c r="D713" s="8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2">
      <c r="A714" s="7"/>
      <c r="B714" s="7"/>
      <c r="C714" s="7"/>
      <c r="D714" s="8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2">
      <c r="A715" s="7"/>
      <c r="B715" s="7"/>
      <c r="C715" s="7"/>
      <c r="D715" s="8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2">
      <c r="A716" s="7"/>
      <c r="B716" s="7"/>
      <c r="C716" s="7"/>
      <c r="D716" s="8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2">
      <c r="A717" s="7"/>
      <c r="B717" s="7"/>
      <c r="C717" s="7"/>
      <c r="D717" s="8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2">
      <c r="A718" s="7"/>
      <c r="B718" s="7"/>
      <c r="C718" s="7"/>
      <c r="D718" s="8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2">
      <c r="A719" s="7"/>
      <c r="B719" s="7"/>
      <c r="C719" s="7"/>
      <c r="D719" s="8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2">
      <c r="A720" s="7"/>
      <c r="B720" s="7"/>
      <c r="C720" s="7"/>
      <c r="D720" s="8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2">
      <c r="A721" s="7"/>
      <c r="B721" s="7"/>
      <c r="C721" s="7"/>
      <c r="D721" s="8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2">
      <c r="A722" s="7"/>
      <c r="B722" s="7"/>
      <c r="C722" s="7"/>
      <c r="D722" s="8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2">
      <c r="A723" s="7"/>
      <c r="B723" s="7"/>
      <c r="C723" s="7"/>
      <c r="D723" s="8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2">
      <c r="A724" s="7"/>
      <c r="B724" s="7"/>
      <c r="C724" s="7"/>
      <c r="D724" s="8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2">
      <c r="A725" s="7"/>
      <c r="B725" s="7"/>
      <c r="C725" s="7"/>
      <c r="D725" s="8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2">
      <c r="A726" s="7"/>
      <c r="B726" s="7"/>
      <c r="C726" s="7"/>
      <c r="D726" s="8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2">
      <c r="A727" s="7"/>
      <c r="B727" s="7"/>
      <c r="C727" s="7"/>
      <c r="D727" s="8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2">
      <c r="A728" s="7"/>
      <c r="B728" s="7"/>
      <c r="C728" s="7"/>
      <c r="D728" s="8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2">
      <c r="A729" s="7"/>
      <c r="B729" s="7"/>
      <c r="C729" s="7"/>
      <c r="D729" s="8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2">
      <c r="A730" s="7"/>
      <c r="B730" s="7"/>
      <c r="C730" s="7"/>
      <c r="D730" s="8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2">
      <c r="A731" s="7"/>
      <c r="B731" s="7"/>
      <c r="C731" s="7"/>
      <c r="D731" s="8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2">
      <c r="A732" s="7"/>
      <c r="B732" s="7"/>
      <c r="C732" s="7"/>
      <c r="D732" s="8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2">
      <c r="A733" s="7"/>
      <c r="B733" s="7"/>
      <c r="C733" s="7"/>
      <c r="D733" s="8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2">
      <c r="A734" s="7"/>
      <c r="B734" s="7"/>
      <c r="C734" s="7"/>
      <c r="D734" s="8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2">
      <c r="A735" s="7"/>
      <c r="B735" s="7"/>
      <c r="C735" s="7"/>
      <c r="D735" s="8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2">
      <c r="A736" s="7"/>
      <c r="B736" s="7"/>
      <c r="C736" s="7"/>
      <c r="D736" s="8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2">
      <c r="A737" s="7"/>
      <c r="B737" s="7"/>
      <c r="C737" s="7"/>
      <c r="D737" s="8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2">
      <c r="A738" s="7"/>
      <c r="B738" s="7"/>
      <c r="C738" s="7"/>
      <c r="D738" s="8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2">
      <c r="A739" s="7"/>
      <c r="B739" s="7"/>
      <c r="C739" s="7"/>
      <c r="D739" s="8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2">
      <c r="A740" s="7"/>
      <c r="B740" s="7"/>
      <c r="C740" s="7"/>
      <c r="D740" s="8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2">
      <c r="A741" s="7"/>
      <c r="B741" s="7"/>
      <c r="C741" s="7"/>
      <c r="D741" s="8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2">
      <c r="A742" s="7"/>
      <c r="B742" s="7"/>
      <c r="C742" s="7"/>
      <c r="D742" s="8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2">
      <c r="A743" s="7"/>
      <c r="B743" s="7"/>
      <c r="C743" s="7"/>
      <c r="D743" s="8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2">
      <c r="A744" s="7"/>
      <c r="B744" s="7"/>
      <c r="C744" s="7"/>
      <c r="D744" s="8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2">
      <c r="A745" s="7"/>
      <c r="B745" s="7"/>
      <c r="C745" s="7"/>
      <c r="D745" s="8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2">
      <c r="A746" s="7"/>
      <c r="B746" s="7"/>
      <c r="C746" s="7"/>
      <c r="D746" s="8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2">
      <c r="A747" s="7"/>
      <c r="B747" s="7"/>
      <c r="C747" s="7"/>
      <c r="D747" s="8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2">
      <c r="A748" s="7"/>
      <c r="B748" s="7"/>
      <c r="C748" s="7"/>
      <c r="D748" s="8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2">
      <c r="A749" s="7"/>
      <c r="B749" s="7"/>
      <c r="C749" s="7"/>
      <c r="D749" s="8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2">
      <c r="A750" s="7"/>
      <c r="B750" s="7"/>
      <c r="C750" s="7"/>
      <c r="D750" s="8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2">
      <c r="A751" s="7"/>
      <c r="B751" s="7"/>
      <c r="C751" s="7"/>
      <c r="D751" s="8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2">
      <c r="A752" s="7"/>
      <c r="B752" s="7"/>
      <c r="C752" s="7"/>
      <c r="D752" s="8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2">
      <c r="A753" s="7"/>
      <c r="B753" s="7"/>
      <c r="C753" s="7"/>
      <c r="D753" s="8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2">
      <c r="A754" s="7"/>
      <c r="B754" s="7"/>
      <c r="C754" s="7"/>
      <c r="D754" s="8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2">
      <c r="A755" s="7"/>
      <c r="B755" s="7"/>
      <c r="C755" s="7"/>
      <c r="D755" s="8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2">
      <c r="A756" s="7"/>
      <c r="B756" s="7"/>
      <c r="C756" s="7"/>
      <c r="D756" s="8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2">
      <c r="A757" s="7"/>
      <c r="B757" s="7"/>
      <c r="C757" s="7"/>
      <c r="D757" s="8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2">
      <c r="A758" s="7"/>
      <c r="B758" s="7"/>
      <c r="C758" s="7"/>
      <c r="D758" s="8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2">
      <c r="A759" s="7"/>
      <c r="B759" s="7"/>
      <c r="C759" s="7"/>
      <c r="D759" s="8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2">
      <c r="A760" s="7"/>
      <c r="B760" s="7"/>
      <c r="C760" s="7"/>
      <c r="D760" s="8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2">
      <c r="A761" s="7"/>
      <c r="B761" s="7"/>
      <c r="C761" s="7"/>
      <c r="D761" s="8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2">
      <c r="A762" s="7"/>
      <c r="B762" s="7"/>
      <c r="C762" s="7"/>
      <c r="D762" s="8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2">
      <c r="A763" s="7"/>
      <c r="B763" s="7"/>
      <c r="C763" s="7"/>
      <c r="D763" s="8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2">
      <c r="A764" s="7"/>
      <c r="B764" s="7"/>
      <c r="C764" s="7"/>
      <c r="D764" s="8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2">
      <c r="A765" s="7"/>
      <c r="B765" s="7"/>
      <c r="C765" s="7"/>
      <c r="D765" s="8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2">
      <c r="A766" s="7"/>
      <c r="B766" s="7"/>
      <c r="C766" s="7"/>
      <c r="D766" s="8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2">
      <c r="A767" s="7"/>
      <c r="B767" s="7"/>
      <c r="C767" s="7"/>
      <c r="D767" s="8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2">
      <c r="A768" s="7"/>
      <c r="B768" s="7"/>
      <c r="C768" s="7"/>
      <c r="D768" s="8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2">
      <c r="A769" s="7"/>
      <c r="B769" s="7"/>
      <c r="C769" s="7"/>
      <c r="D769" s="8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2">
      <c r="A770" s="7"/>
      <c r="B770" s="7"/>
      <c r="C770" s="7"/>
      <c r="D770" s="8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2">
      <c r="A771" s="7"/>
      <c r="B771" s="7"/>
      <c r="C771" s="7"/>
      <c r="D771" s="8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2">
      <c r="A772" s="7"/>
      <c r="B772" s="7"/>
      <c r="C772" s="7"/>
      <c r="D772" s="8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2">
      <c r="A773" s="7"/>
      <c r="B773" s="7"/>
      <c r="C773" s="7"/>
      <c r="D773" s="8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2">
      <c r="A774" s="7"/>
      <c r="B774" s="7"/>
      <c r="C774" s="7"/>
      <c r="D774" s="8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2">
      <c r="A775" s="7"/>
      <c r="B775" s="7"/>
      <c r="C775" s="7"/>
      <c r="D775" s="8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2">
      <c r="A776" s="7"/>
      <c r="B776" s="7"/>
      <c r="C776" s="7"/>
      <c r="D776" s="8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2">
      <c r="A777" s="7"/>
      <c r="B777" s="7"/>
      <c r="C777" s="7"/>
      <c r="D777" s="8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2">
      <c r="A778" s="7"/>
      <c r="B778" s="7"/>
      <c r="C778" s="7"/>
      <c r="D778" s="8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2">
      <c r="A779" s="7"/>
      <c r="B779" s="7"/>
      <c r="C779" s="7"/>
      <c r="D779" s="8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2">
      <c r="A780" s="7"/>
      <c r="B780" s="7"/>
      <c r="C780" s="7"/>
      <c r="D780" s="8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2">
      <c r="A781" s="7"/>
      <c r="B781" s="7"/>
      <c r="C781" s="7"/>
      <c r="D781" s="8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2">
      <c r="A782" s="7"/>
      <c r="B782" s="7"/>
      <c r="C782" s="7"/>
      <c r="D782" s="8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2">
      <c r="A783" s="7"/>
      <c r="B783" s="7"/>
      <c r="C783" s="7"/>
      <c r="D783" s="8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2">
      <c r="A784" s="7"/>
      <c r="B784" s="7"/>
      <c r="C784" s="7"/>
      <c r="D784" s="8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2">
      <c r="A785" s="7"/>
      <c r="B785" s="7"/>
      <c r="C785" s="7"/>
      <c r="D785" s="8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2">
      <c r="A786" s="7"/>
      <c r="B786" s="7"/>
      <c r="C786" s="7"/>
      <c r="D786" s="8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2">
      <c r="A787" s="7"/>
      <c r="B787" s="7"/>
      <c r="C787" s="7"/>
      <c r="D787" s="8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2">
      <c r="A788" s="7"/>
      <c r="B788" s="7"/>
      <c r="C788" s="7"/>
      <c r="D788" s="8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2">
      <c r="A789" s="7"/>
      <c r="B789" s="7"/>
      <c r="C789" s="7"/>
      <c r="D789" s="8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2">
      <c r="A790" s="7"/>
      <c r="B790" s="7"/>
      <c r="C790" s="7"/>
      <c r="D790" s="8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2">
      <c r="A791" s="7"/>
      <c r="B791" s="7"/>
      <c r="C791" s="7"/>
      <c r="D791" s="8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2">
      <c r="A792" s="7"/>
      <c r="B792" s="7"/>
      <c r="C792" s="7"/>
      <c r="D792" s="8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2">
      <c r="A793" s="7"/>
      <c r="B793" s="7"/>
      <c r="C793" s="7"/>
      <c r="D793" s="8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2">
      <c r="A794" s="7"/>
      <c r="B794" s="7"/>
      <c r="C794" s="7"/>
      <c r="D794" s="8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2">
      <c r="A795" s="7"/>
      <c r="B795" s="7"/>
      <c r="C795" s="7"/>
      <c r="D795" s="8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2">
      <c r="A796" s="7"/>
      <c r="B796" s="7"/>
      <c r="C796" s="7"/>
      <c r="D796" s="8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2">
      <c r="A797" s="7"/>
      <c r="B797" s="7"/>
      <c r="C797" s="7"/>
      <c r="D797" s="8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2">
      <c r="A798" s="7"/>
      <c r="B798" s="7"/>
      <c r="C798" s="7"/>
      <c r="D798" s="8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2">
      <c r="A799" s="7"/>
      <c r="B799" s="7"/>
      <c r="C799" s="7"/>
      <c r="D799" s="8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2">
      <c r="A800" s="7"/>
      <c r="B800" s="7"/>
      <c r="C800" s="7"/>
      <c r="D800" s="8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2">
      <c r="A801" s="7"/>
      <c r="B801" s="7"/>
      <c r="C801" s="7"/>
      <c r="D801" s="8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2">
      <c r="A802" s="7"/>
      <c r="B802" s="7"/>
      <c r="C802" s="7"/>
      <c r="D802" s="8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2">
      <c r="A803" s="7"/>
      <c r="B803" s="7"/>
      <c r="C803" s="7"/>
      <c r="D803" s="8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2">
      <c r="A804" s="7"/>
      <c r="B804" s="7"/>
      <c r="C804" s="7"/>
      <c r="D804" s="8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2">
      <c r="A805" s="7"/>
      <c r="B805" s="7"/>
      <c r="C805" s="7"/>
      <c r="D805" s="8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2">
      <c r="A806" s="7"/>
      <c r="B806" s="7"/>
      <c r="C806" s="7"/>
      <c r="D806" s="8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2">
      <c r="A807" s="7"/>
      <c r="B807" s="7"/>
      <c r="C807" s="7"/>
      <c r="D807" s="8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2">
      <c r="A808" s="7"/>
      <c r="B808" s="7"/>
      <c r="C808" s="7"/>
      <c r="D808" s="8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2">
      <c r="A809" s="7"/>
      <c r="B809" s="7"/>
      <c r="C809" s="7"/>
      <c r="D809" s="8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2">
      <c r="A810" s="7"/>
      <c r="B810" s="7"/>
      <c r="C810" s="7"/>
      <c r="D810" s="8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2">
      <c r="A811" s="7"/>
      <c r="B811" s="7"/>
      <c r="C811" s="7"/>
      <c r="D811" s="8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2">
      <c r="A812" s="7"/>
      <c r="B812" s="7"/>
      <c r="C812" s="7"/>
      <c r="D812" s="8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2">
      <c r="A813" s="7"/>
      <c r="B813" s="7"/>
      <c r="C813" s="7"/>
      <c r="D813" s="8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2">
      <c r="A814" s="7"/>
      <c r="B814" s="7"/>
      <c r="C814" s="7"/>
      <c r="D814" s="8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2">
      <c r="A815" s="7"/>
      <c r="B815" s="7"/>
      <c r="C815" s="7"/>
      <c r="D815" s="8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2">
      <c r="A816" s="7"/>
      <c r="B816" s="7"/>
      <c r="C816" s="7"/>
      <c r="D816" s="8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2">
      <c r="A817" s="7"/>
      <c r="B817" s="7"/>
      <c r="C817" s="7"/>
      <c r="D817" s="8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2">
      <c r="A818" s="7"/>
      <c r="B818" s="7"/>
      <c r="C818" s="7"/>
      <c r="D818" s="8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2">
      <c r="A819" s="7"/>
      <c r="B819" s="7"/>
      <c r="C819" s="7"/>
      <c r="D819" s="8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2">
      <c r="A820" s="7"/>
      <c r="B820" s="7"/>
      <c r="C820" s="7"/>
      <c r="D820" s="8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2">
      <c r="A821" s="7"/>
      <c r="B821" s="7"/>
      <c r="C821" s="7"/>
      <c r="D821" s="8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2">
      <c r="A822" s="7"/>
      <c r="B822" s="7"/>
      <c r="C822" s="7"/>
      <c r="D822" s="8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2">
      <c r="A823" s="7"/>
      <c r="B823" s="7"/>
      <c r="C823" s="7"/>
      <c r="D823" s="8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2">
      <c r="A824" s="7"/>
      <c r="B824" s="7"/>
      <c r="C824" s="7"/>
      <c r="D824" s="8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2">
      <c r="A825" s="7"/>
      <c r="B825" s="7"/>
      <c r="C825" s="7"/>
      <c r="D825" s="8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2">
      <c r="A826" s="7"/>
      <c r="B826" s="7"/>
      <c r="C826" s="7"/>
      <c r="D826" s="8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2">
      <c r="A827" s="7"/>
      <c r="B827" s="7"/>
      <c r="C827" s="7"/>
      <c r="D827" s="8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2">
      <c r="A828" s="7"/>
      <c r="B828" s="7"/>
      <c r="C828" s="7"/>
      <c r="D828" s="8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2">
      <c r="A829" s="7"/>
      <c r="B829" s="7"/>
      <c r="C829" s="7"/>
      <c r="D829" s="8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2">
      <c r="A830" s="7"/>
      <c r="B830" s="7"/>
      <c r="C830" s="7"/>
      <c r="D830" s="8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2">
      <c r="A831" s="7"/>
      <c r="B831" s="7"/>
      <c r="C831" s="7"/>
      <c r="D831" s="8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2">
      <c r="A832" s="7"/>
      <c r="B832" s="7"/>
      <c r="C832" s="7"/>
      <c r="D832" s="8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2">
      <c r="A833" s="7"/>
      <c r="B833" s="7"/>
      <c r="C833" s="7"/>
      <c r="D833" s="8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2">
      <c r="A834" s="7"/>
      <c r="B834" s="7"/>
      <c r="C834" s="7"/>
      <c r="D834" s="8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2">
      <c r="A835" s="7"/>
      <c r="B835" s="7"/>
      <c r="C835" s="7"/>
      <c r="D835" s="8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2">
      <c r="A836" s="7"/>
      <c r="B836" s="7"/>
      <c r="C836" s="7"/>
      <c r="D836" s="8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2">
      <c r="A837" s="7"/>
      <c r="B837" s="7"/>
      <c r="C837" s="7"/>
      <c r="D837" s="8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2">
      <c r="A838" s="7"/>
      <c r="B838" s="7"/>
      <c r="C838" s="7"/>
      <c r="D838" s="8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2">
      <c r="A839" s="7"/>
      <c r="B839" s="7"/>
      <c r="C839" s="7"/>
      <c r="D839" s="8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2">
      <c r="A840" s="7"/>
      <c r="B840" s="7"/>
      <c r="C840" s="7"/>
      <c r="D840" s="8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2">
      <c r="A841" s="7"/>
      <c r="B841" s="7"/>
      <c r="C841" s="7"/>
      <c r="D841" s="8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2">
      <c r="A842" s="7"/>
      <c r="B842" s="7"/>
      <c r="C842" s="7"/>
      <c r="D842" s="8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2">
      <c r="A843" s="7"/>
      <c r="B843" s="7"/>
      <c r="C843" s="7"/>
      <c r="D843" s="8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2">
      <c r="A844" s="7"/>
      <c r="B844" s="7"/>
      <c r="C844" s="7"/>
      <c r="D844" s="8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2">
      <c r="A845" s="7"/>
      <c r="B845" s="7"/>
      <c r="C845" s="7"/>
      <c r="D845" s="8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2">
      <c r="A846" s="7"/>
      <c r="B846" s="7"/>
      <c r="C846" s="7"/>
      <c r="D846" s="8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2">
      <c r="A847" s="7"/>
      <c r="B847" s="7"/>
      <c r="C847" s="7"/>
      <c r="D847" s="8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2">
      <c r="A848" s="7"/>
      <c r="B848" s="7"/>
      <c r="C848" s="7"/>
      <c r="D848" s="8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2">
      <c r="A849" s="7"/>
      <c r="B849" s="7"/>
      <c r="C849" s="7"/>
      <c r="D849" s="8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2">
      <c r="A850" s="7"/>
      <c r="B850" s="7"/>
      <c r="C850" s="7"/>
      <c r="D850" s="8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2">
      <c r="A851" s="7"/>
      <c r="B851" s="7"/>
      <c r="C851" s="7"/>
      <c r="D851" s="8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2">
      <c r="A852" s="7"/>
      <c r="B852" s="7"/>
      <c r="C852" s="7"/>
      <c r="D852" s="8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2">
      <c r="A853" s="7"/>
      <c r="B853" s="7"/>
      <c r="C853" s="7"/>
      <c r="D853" s="8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2">
      <c r="A854" s="7"/>
      <c r="B854" s="7"/>
      <c r="C854" s="7"/>
      <c r="D854" s="8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2">
      <c r="A855" s="7"/>
      <c r="B855" s="7"/>
      <c r="C855" s="7"/>
      <c r="D855" s="8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2">
      <c r="A856" s="7"/>
      <c r="B856" s="7"/>
      <c r="C856" s="7"/>
      <c r="D856" s="8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2">
      <c r="A857" s="7"/>
      <c r="B857" s="7"/>
      <c r="C857" s="7"/>
      <c r="D857" s="8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2">
      <c r="A858" s="7"/>
      <c r="B858" s="7"/>
      <c r="C858" s="7"/>
      <c r="D858" s="8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2">
      <c r="A859" s="7"/>
      <c r="B859" s="7"/>
      <c r="C859" s="7"/>
      <c r="D859" s="8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2">
      <c r="A860" s="7"/>
      <c r="B860" s="7"/>
      <c r="C860" s="7"/>
      <c r="D860" s="8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2">
      <c r="A861" s="7"/>
      <c r="B861" s="7"/>
      <c r="C861" s="7"/>
      <c r="D861" s="8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2">
      <c r="A862" s="7"/>
      <c r="B862" s="7"/>
      <c r="C862" s="7"/>
      <c r="D862" s="8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2">
      <c r="A863" s="7"/>
      <c r="B863" s="7"/>
      <c r="C863" s="7"/>
      <c r="D863" s="8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2">
      <c r="A864" s="7"/>
      <c r="B864" s="7"/>
      <c r="C864" s="7"/>
      <c r="D864" s="8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2">
      <c r="A865" s="7"/>
      <c r="B865" s="7"/>
      <c r="C865" s="7"/>
      <c r="D865" s="8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2">
      <c r="A866" s="7"/>
      <c r="B866" s="7"/>
      <c r="C866" s="7"/>
      <c r="D866" s="8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2">
      <c r="A867" s="7"/>
      <c r="B867" s="7"/>
      <c r="C867" s="7"/>
      <c r="D867" s="8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2">
      <c r="A868" s="7"/>
      <c r="B868" s="7"/>
      <c r="C868" s="7"/>
      <c r="D868" s="8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2">
      <c r="A869" s="7"/>
      <c r="B869" s="7"/>
      <c r="C869" s="7"/>
      <c r="D869" s="8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2">
      <c r="A870" s="7"/>
      <c r="B870" s="7"/>
      <c r="C870" s="7"/>
      <c r="D870" s="8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2">
      <c r="A871" s="7"/>
      <c r="B871" s="7"/>
      <c r="C871" s="7"/>
      <c r="D871" s="8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2">
      <c r="A872" s="7"/>
      <c r="B872" s="7"/>
      <c r="C872" s="7"/>
      <c r="D872" s="8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2">
      <c r="A873" s="7"/>
      <c r="B873" s="7"/>
      <c r="C873" s="7"/>
      <c r="D873" s="8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2">
      <c r="A874" s="7"/>
      <c r="B874" s="7"/>
      <c r="C874" s="7"/>
      <c r="D874" s="8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2">
      <c r="A875" s="7"/>
      <c r="B875" s="7"/>
      <c r="C875" s="7"/>
      <c r="D875" s="8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2">
      <c r="A876" s="7"/>
      <c r="B876" s="7"/>
      <c r="C876" s="7"/>
      <c r="D876" s="8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2">
      <c r="A877" s="7"/>
      <c r="B877" s="7"/>
      <c r="C877" s="7"/>
      <c r="D877" s="8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2">
      <c r="A878" s="7"/>
      <c r="B878" s="7"/>
      <c r="C878" s="7"/>
      <c r="D878" s="8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2">
      <c r="A879" s="7"/>
      <c r="B879" s="7"/>
      <c r="C879" s="7"/>
      <c r="D879" s="8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2">
      <c r="A880" s="7"/>
      <c r="B880" s="7"/>
      <c r="C880" s="7"/>
      <c r="D880" s="8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2">
      <c r="A881" s="7"/>
      <c r="B881" s="7"/>
      <c r="C881" s="7"/>
      <c r="D881" s="8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2">
      <c r="A882" s="7"/>
      <c r="B882" s="7"/>
      <c r="C882" s="7"/>
      <c r="D882" s="8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2">
      <c r="A883" s="7"/>
      <c r="B883" s="7"/>
      <c r="C883" s="7"/>
      <c r="D883" s="8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2">
      <c r="A884" s="7"/>
      <c r="B884" s="7"/>
      <c r="C884" s="7"/>
      <c r="D884" s="8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2">
      <c r="A885" s="7"/>
      <c r="B885" s="7"/>
      <c r="C885" s="7"/>
      <c r="D885" s="8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2">
      <c r="A886" s="7"/>
      <c r="B886" s="7"/>
      <c r="C886" s="7"/>
      <c r="D886" s="8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2">
      <c r="A887" s="7"/>
      <c r="B887" s="7"/>
      <c r="C887" s="7"/>
      <c r="D887" s="8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2">
      <c r="A888" s="7"/>
      <c r="B888" s="7"/>
      <c r="C888" s="7"/>
      <c r="D888" s="8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2">
      <c r="A889" s="7"/>
      <c r="B889" s="7"/>
      <c r="C889" s="7"/>
      <c r="D889" s="8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2">
      <c r="A890" s="7"/>
      <c r="B890" s="7"/>
      <c r="C890" s="7"/>
      <c r="D890" s="8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2">
      <c r="A891" s="7"/>
      <c r="B891" s="7"/>
      <c r="C891" s="7"/>
      <c r="D891" s="8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2">
      <c r="A892" s="7"/>
      <c r="B892" s="7"/>
      <c r="C892" s="7"/>
      <c r="D892" s="8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2">
      <c r="A893" s="7"/>
      <c r="B893" s="7"/>
      <c r="C893" s="7"/>
      <c r="D893" s="8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2">
      <c r="A894" s="7"/>
      <c r="B894" s="7"/>
      <c r="C894" s="7"/>
      <c r="D894" s="8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2">
      <c r="A895" s="7"/>
      <c r="B895" s="7"/>
      <c r="C895" s="7"/>
      <c r="D895" s="8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2">
      <c r="A896" s="7"/>
      <c r="B896" s="7"/>
      <c r="C896" s="7"/>
      <c r="D896" s="8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2">
      <c r="A897" s="7"/>
      <c r="B897" s="7"/>
      <c r="C897" s="7"/>
      <c r="D897" s="8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2">
      <c r="A898" s="7"/>
      <c r="B898" s="7"/>
      <c r="C898" s="7"/>
      <c r="D898" s="8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2">
      <c r="A899" s="7"/>
      <c r="B899" s="7"/>
      <c r="C899" s="7"/>
      <c r="D899" s="8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2">
      <c r="A900" s="7"/>
      <c r="B900" s="7"/>
      <c r="C900" s="7"/>
      <c r="D900" s="8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2">
      <c r="A901" s="7"/>
      <c r="B901" s="7"/>
      <c r="C901" s="7"/>
      <c r="D901" s="8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2">
      <c r="A902" s="7"/>
      <c r="B902" s="7"/>
      <c r="C902" s="7"/>
      <c r="D902" s="8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2">
      <c r="A903" s="7"/>
      <c r="B903" s="7"/>
      <c r="C903" s="7"/>
      <c r="D903" s="8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2">
      <c r="A904" s="7"/>
      <c r="B904" s="7"/>
      <c r="C904" s="7"/>
      <c r="D904" s="8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2">
      <c r="A905" s="7"/>
      <c r="B905" s="7"/>
      <c r="C905" s="7"/>
      <c r="D905" s="8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2">
      <c r="A906" s="7"/>
      <c r="B906" s="7"/>
      <c r="C906" s="7"/>
      <c r="D906" s="8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2">
      <c r="A907" s="7"/>
      <c r="B907" s="7"/>
      <c r="C907" s="7"/>
      <c r="D907" s="8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2">
      <c r="A908" s="7"/>
      <c r="B908" s="7"/>
      <c r="C908" s="7"/>
      <c r="D908" s="8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2">
      <c r="A909" s="7"/>
      <c r="B909" s="7"/>
      <c r="C909" s="7"/>
      <c r="D909" s="8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2">
      <c r="A910" s="7"/>
      <c r="B910" s="7"/>
      <c r="C910" s="7"/>
      <c r="D910" s="8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2">
      <c r="A911" s="7"/>
      <c r="B911" s="7"/>
      <c r="C911" s="7"/>
      <c r="D911" s="8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2">
      <c r="A912" s="7"/>
      <c r="B912" s="7"/>
      <c r="C912" s="7"/>
      <c r="D912" s="8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2">
      <c r="A913" s="7"/>
      <c r="B913" s="7"/>
      <c r="C913" s="7"/>
      <c r="D913" s="8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2">
      <c r="A914" s="7"/>
      <c r="B914" s="7"/>
      <c r="C914" s="7"/>
      <c r="D914" s="8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2">
      <c r="A915" s="7"/>
      <c r="B915" s="7"/>
      <c r="C915" s="7"/>
      <c r="D915" s="8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2">
      <c r="A916" s="7"/>
      <c r="B916" s="7"/>
      <c r="C916" s="7"/>
      <c r="D916" s="8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2">
      <c r="A917" s="7"/>
      <c r="B917" s="7"/>
      <c r="C917" s="7"/>
      <c r="D917" s="8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2">
      <c r="A918" s="7"/>
      <c r="B918" s="7"/>
      <c r="C918" s="7"/>
      <c r="D918" s="8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2">
      <c r="A919" s="7"/>
      <c r="B919" s="7"/>
      <c r="C919" s="7"/>
      <c r="D919" s="8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2">
      <c r="A920" s="7"/>
      <c r="B920" s="7"/>
      <c r="C920" s="7"/>
      <c r="D920" s="8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2">
      <c r="A921" s="7"/>
      <c r="B921" s="7"/>
      <c r="C921" s="7"/>
      <c r="D921" s="8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2">
      <c r="A922" s="7"/>
      <c r="B922" s="7"/>
      <c r="C922" s="7"/>
      <c r="D922" s="8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2">
      <c r="A923" s="7"/>
      <c r="B923" s="7"/>
      <c r="C923" s="7"/>
      <c r="D923" s="8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2">
      <c r="A924" s="7"/>
      <c r="B924" s="7"/>
      <c r="C924" s="7"/>
      <c r="D924" s="8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2">
      <c r="A925" s="7"/>
      <c r="B925" s="7"/>
      <c r="C925" s="7"/>
      <c r="D925" s="8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2">
      <c r="A926" s="7"/>
      <c r="B926" s="7"/>
      <c r="C926" s="7"/>
      <c r="D926" s="8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2">
      <c r="A927" s="7"/>
      <c r="B927" s="7"/>
      <c r="C927" s="7"/>
      <c r="D927" s="8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2">
      <c r="A928" s="7"/>
      <c r="B928" s="7"/>
      <c r="C928" s="7"/>
      <c r="D928" s="8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2">
      <c r="A929" s="7"/>
      <c r="B929" s="7"/>
      <c r="C929" s="7"/>
      <c r="D929" s="8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2">
      <c r="A930" s="7"/>
      <c r="B930" s="7"/>
      <c r="C930" s="7"/>
      <c r="D930" s="8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2">
      <c r="A931" s="7"/>
      <c r="B931" s="7"/>
      <c r="C931" s="7"/>
      <c r="D931" s="8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2">
      <c r="A932" s="7"/>
      <c r="B932" s="7"/>
      <c r="C932" s="7"/>
      <c r="D932" s="8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2">
      <c r="A933" s="7"/>
      <c r="B933" s="7"/>
      <c r="C933" s="7"/>
      <c r="D933" s="8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2">
      <c r="A934" s="7"/>
      <c r="B934" s="7"/>
      <c r="C934" s="7"/>
      <c r="D934" s="8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2">
      <c r="A935" s="7"/>
      <c r="B935" s="7"/>
      <c r="C935" s="7"/>
      <c r="D935" s="8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2">
      <c r="A936" s="7"/>
      <c r="B936" s="7"/>
      <c r="C936" s="7"/>
      <c r="D936" s="8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2">
      <c r="A937" s="7"/>
      <c r="B937" s="7"/>
      <c r="C937" s="7"/>
      <c r="D937" s="8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2">
      <c r="A938" s="7"/>
      <c r="B938" s="7"/>
      <c r="C938" s="7"/>
      <c r="D938" s="8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2">
      <c r="A939" s="7"/>
      <c r="B939" s="7"/>
      <c r="C939" s="7"/>
      <c r="D939" s="8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2">
      <c r="A940" s="7"/>
      <c r="B940" s="7"/>
      <c r="C940" s="7"/>
      <c r="D940" s="8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2">
      <c r="A941" s="7"/>
      <c r="B941" s="7"/>
      <c r="C941" s="7"/>
      <c r="D941" s="8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2">
      <c r="A942" s="7"/>
      <c r="B942" s="7"/>
      <c r="C942" s="7"/>
      <c r="D942" s="8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2">
      <c r="A943" s="7"/>
      <c r="B943" s="7"/>
      <c r="C943" s="7"/>
      <c r="D943" s="8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2">
      <c r="A944" s="7"/>
      <c r="B944" s="7"/>
      <c r="C944" s="7"/>
      <c r="D944" s="8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2">
      <c r="A945" s="7"/>
      <c r="B945" s="7"/>
      <c r="C945" s="7"/>
      <c r="D945" s="8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2">
      <c r="A946" s="7"/>
      <c r="B946" s="7"/>
      <c r="C946" s="7"/>
      <c r="D946" s="8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2">
      <c r="A947" s="7"/>
      <c r="B947" s="7"/>
      <c r="C947" s="7"/>
      <c r="D947" s="8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2">
      <c r="A948" s="7"/>
      <c r="B948" s="7"/>
      <c r="C948" s="7"/>
      <c r="D948" s="8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2">
      <c r="A949" s="7"/>
      <c r="B949" s="7"/>
      <c r="C949" s="7"/>
      <c r="D949" s="8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2">
      <c r="A950" s="7"/>
      <c r="B950" s="7"/>
      <c r="C950" s="7"/>
      <c r="D950" s="8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2">
      <c r="A951" s="7"/>
      <c r="B951" s="7"/>
      <c r="C951" s="7"/>
      <c r="D951" s="8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2">
      <c r="A952" s="7"/>
      <c r="B952" s="7"/>
      <c r="C952" s="7"/>
      <c r="D952" s="8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2">
      <c r="A953" s="7"/>
      <c r="B953" s="7"/>
      <c r="C953" s="7"/>
      <c r="D953" s="8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2">
      <c r="A954" s="7"/>
      <c r="B954" s="7"/>
      <c r="C954" s="7"/>
      <c r="D954" s="8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2">
      <c r="A955" s="7"/>
      <c r="B955" s="7"/>
      <c r="C955" s="7"/>
      <c r="D955" s="8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2">
      <c r="A956" s="7"/>
      <c r="B956" s="7"/>
      <c r="C956" s="7"/>
      <c r="D956" s="8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2">
      <c r="A957" s="7"/>
      <c r="B957" s="7"/>
      <c r="C957" s="7"/>
      <c r="D957" s="8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2">
      <c r="A958" s="7"/>
      <c r="B958" s="7"/>
      <c r="C958" s="7"/>
      <c r="D958" s="8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2">
      <c r="A959" s="7"/>
      <c r="B959" s="7"/>
      <c r="C959" s="7"/>
      <c r="D959" s="8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2">
      <c r="A960" s="7"/>
      <c r="B960" s="7"/>
      <c r="C960" s="7"/>
      <c r="D960" s="8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2">
      <c r="A961" s="7"/>
      <c r="B961" s="7"/>
      <c r="C961" s="7"/>
      <c r="D961" s="8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2">
      <c r="A962" s="7"/>
      <c r="B962" s="7"/>
      <c r="C962" s="7"/>
      <c r="D962" s="8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2">
      <c r="A963" s="7"/>
      <c r="B963" s="7"/>
      <c r="C963" s="7"/>
      <c r="D963" s="8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2">
      <c r="A964" s="7"/>
      <c r="B964" s="7"/>
      <c r="C964" s="7"/>
      <c r="D964" s="8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2">
      <c r="A965" s="7"/>
      <c r="B965" s="7"/>
      <c r="C965" s="7"/>
      <c r="D965" s="8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2">
      <c r="A966" s="7"/>
      <c r="B966" s="7"/>
      <c r="C966" s="7"/>
      <c r="D966" s="8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2">
      <c r="A967" s="7"/>
      <c r="B967" s="7"/>
      <c r="C967" s="7"/>
      <c r="D967" s="8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2">
      <c r="A968" s="7"/>
      <c r="B968" s="7"/>
      <c r="C968" s="7"/>
      <c r="D968" s="8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2">
      <c r="A969" s="7"/>
      <c r="B969" s="7"/>
      <c r="C969" s="7"/>
      <c r="D969" s="8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2">
      <c r="A970" s="7"/>
      <c r="B970" s="7"/>
      <c r="C970" s="7"/>
      <c r="D970" s="8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2">
      <c r="A971" s="7"/>
      <c r="B971" s="7"/>
      <c r="C971" s="7"/>
      <c r="D971" s="8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2">
      <c r="A972" s="7"/>
      <c r="B972" s="7"/>
      <c r="C972" s="7"/>
      <c r="D972" s="8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2">
      <c r="A973" s="7"/>
      <c r="B973" s="7"/>
      <c r="C973" s="7"/>
      <c r="D973" s="8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2">
      <c r="A974" s="7"/>
      <c r="B974" s="7"/>
      <c r="C974" s="7"/>
      <c r="D974" s="8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2">
      <c r="A975" s="7"/>
      <c r="B975" s="7"/>
      <c r="C975" s="7"/>
      <c r="D975" s="8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2">
      <c r="A976" s="7"/>
      <c r="B976" s="7"/>
      <c r="C976" s="7"/>
      <c r="D976" s="8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2">
      <c r="A977" s="7"/>
      <c r="B977" s="7"/>
      <c r="C977" s="7"/>
      <c r="D977" s="8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2">
      <c r="A978" s="7"/>
      <c r="B978" s="7"/>
      <c r="C978" s="7"/>
      <c r="D978" s="8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2">
      <c r="A979" s="7"/>
      <c r="B979" s="7"/>
      <c r="C979" s="7"/>
      <c r="D979" s="8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2">
      <c r="A980" s="7"/>
      <c r="B980" s="7"/>
      <c r="C980" s="7"/>
      <c r="D980" s="8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2">
      <c r="A981" s="7"/>
      <c r="B981" s="7"/>
      <c r="C981" s="7"/>
      <c r="D981" s="8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2">
      <c r="A982" s="7"/>
      <c r="B982" s="7"/>
      <c r="C982" s="7"/>
      <c r="D982" s="8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2">
      <c r="A983" s="7"/>
      <c r="B983" s="7"/>
      <c r="C983" s="7"/>
      <c r="D983" s="8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2">
      <c r="A984" s="7"/>
      <c r="B984" s="7"/>
      <c r="C984" s="7"/>
      <c r="D984" s="8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2">
      <c r="A985" s="7"/>
      <c r="B985" s="7"/>
      <c r="C985" s="7"/>
      <c r="D985" s="8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2">
      <c r="A986" s="7"/>
      <c r="B986" s="7"/>
      <c r="C986" s="7"/>
      <c r="D986" s="8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2">
      <c r="A987" s="7"/>
      <c r="B987" s="7"/>
      <c r="C987" s="7"/>
      <c r="D987" s="8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2">
      <c r="A988" s="7"/>
      <c r="B988" s="7"/>
      <c r="C988" s="7"/>
      <c r="D988" s="8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2">
      <c r="A989" s="7"/>
      <c r="B989" s="7"/>
      <c r="C989" s="7"/>
      <c r="D989" s="8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2">
      <c r="A990" s="7"/>
      <c r="B990" s="7"/>
      <c r="C990" s="7"/>
      <c r="D990" s="8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2">
      <c r="A991" s="7"/>
      <c r="B991" s="7"/>
      <c r="C991" s="7"/>
      <c r="D991" s="8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2">
      <c r="A992" s="7"/>
      <c r="B992" s="7"/>
      <c r="C992" s="7"/>
      <c r="D992" s="8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2">
      <c r="A993" s="7"/>
      <c r="B993" s="7"/>
      <c r="C993" s="7"/>
      <c r="D993" s="8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2">
      <c r="A994" s="7"/>
      <c r="B994" s="7"/>
      <c r="C994" s="7"/>
      <c r="D994" s="8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2">
      <c r="A995" s="7"/>
      <c r="B995" s="7"/>
      <c r="C995" s="7"/>
      <c r="D995" s="8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2">
      <c r="A996" s="7"/>
      <c r="B996" s="7"/>
      <c r="C996" s="7"/>
      <c r="D996" s="8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2">
      <c r="A997" s="7"/>
      <c r="B997" s="7"/>
      <c r="C997" s="7"/>
      <c r="D997" s="8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2">
      <c r="A998" s="7"/>
      <c r="B998" s="7"/>
      <c r="C998" s="7"/>
      <c r="D998" s="8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2">
      <c r="A999" s="7"/>
      <c r="B999" s="7"/>
      <c r="C999" s="7"/>
      <c r="D999" s="8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3.2">
      <c r="A1000" s="7"/>
      <c r="B1000" s="7"/>
      <c r="C1000" s="7"/>
      <c r="D1000" s="8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6"/>
  <sheetViews>
    <sheetView workbookViewId="0"/>
  </sheetViews>
  <sheetFormatPr defaultColWidth="12.6640625" defaultRowHeight="15.75" customHeight="1"/>
  <cols>
    <col min="1" max="1" width="25.6640625" customWidth="1"/>
    <col min="2" max="2" width="34" customWidth="1"/>
    <col min="3" max="3" width="17.88671875" customWidth="1"/>
    <col min="4" max="4" width="16.5546875" style="85" bestFit="1" customWidth="1"/>
    <col min="5" max="5" width="17.8867187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82" t="s">
        <v>3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9" t="s">
        <v>1141</v>
      </c>
      <c r="B2" s="29" t="s">
        <v>1142</v>
      </c>
      <c r="C2" s="29" t="s">
        <v>988</v>
      </c>
      <c r="D2" s="104">
        <v>8801677760432</v>
      </c>
      <c r="E2" s="29" t="s">
        <v>1143</v>
      </c>
    </row>
    <row r="3" spans="1:26" ht="15.75" customHeight="1">
      <c r="A3" s="29" t="s">
        <v>1144</v>
      </c>
      <c r="B3" s="29" t="s">
        <v>1142</v>
      </c>
      <c r="C3" s="29" t="s">
        <v>1145</v>
      </c>
      <c r="D3" s="104">
        <v>8801730037732</v>
      </c>
      <c r="E3" s="29" t="s">
        <v>1146</v>
      </c>
    </row>
    <row r="4" spans="1:26" ht="15.75" customHeight="1">
      <c r="A4" s="29" t="s">
        <v>1147</v>
      </c>
      <c r="B4" s="29" t="s">
        <v>1142</v>
      </c>
      <c r="C4" s="29" t="s">
        <v>1148</v>
      </c>
      <c r="D4" s="104">
        <v>8801713033286</v>
      </c>
      <c r="E4" s="29" t="s">
        <v>1149</v>
      </c>
    </row>
    <row r="5" spans="1:26" ht="15.75" customHeight="1">
      <c r="A5" s="29" t="s">
        <v>1150</v>
      </c>
      <c r="B5" s="29" t="s">
        <v>1142</v>
      </c>
      <c r="C5" s="29" t="s">
        <v>1151</v>
      </c>
      <c r="D5" s="104">
        <v>8801819294580</v>
      </c>
      <c r="E5" s="29" t="s">
        <v>1146</v>
      </c>
    </row>
    <row r="6" spans="1:26" ht="15.75" customHeight="1">
      <c r="A6" s="29" t="s">
        <v>1152</v>
      </c>
      <c r="B6" s="29" t="s">
        <v>1142</v>
      </c>
      <c r="C6" s="29" t="s">
        <v>1153</v>
      </c>
      <c r="D6" s="104">
        <v>8801729090557</v>
      </c>
      <c r="E6" s="29" t="s">
        <v>1154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47"/>
  <sheetViews>
    <sheetView workbookViewId="0"/>
  </sheetViews>
  <sheetFormatPr defaultColWidth="12.6640625" defaultRowHeight="15.75" customHeight="1"/>
  <cols>
    <col min="1" max="1" width="25" customWidth="1"/>
    <col min="2" max="2" width="33.109375" customWidth="1"/>
    <col min="3" max="3" width="42.33203125" customWidth="1"/>
    <col min="4" max="4" width="21.109375" style="85" customWidth="1"/>
    <col min="5" max="5" width="34.109375" customWidth="1"/>
  </cols>
  <sheetData>
    <row r="1" spans="1:5">
      <c r="A1" s="21" t="s">
        <v>0</v>
      </c>
      <c r="B1" s="21" t="s">
        <v>1155</v>
      </c>
      <c r="C1" s="21" t="s">
        <v>1156</v>
      </c>
      <c r="D1" s="117" t="s">
        <v>188</v>
      </c>
      <c r="E1" s="21" t="s">
        <v>4</v>
      </c>
    </row>
    <row r="2" spans="1:5">
      <c r="A2" s="73" t="s">
        <v>1157</v>
      </c>
      <c r="B2" s="73" t="s">
        <v>1158</v>
      </c>
      <c r="C2" s="73" t="s">
        <v>1159</v>
      </c>
      <c r="D2" s="118"/>
      <c r="E2" s="73" t="s">
        <v>1160</v>
      </c>
    </row>
    <row r="3" spans="1:5">
      <c r="A3" s="73" t="s">
        <v>1161</v>
      </c>
      <c r="B3" s="73" t="s">
        <v>1162</v>
      </c>
      <c r="C3" s="73" t="s">
        <v>1163</v>
      </c>
      <c r="D3" s="118"/>
      <c r="E3" s="73" t="s">
        <v>1164</v>
      </c>
    </row>
    <row r="4" spans="1:5">
      <c r="A4" s="73" t="s">
        <v>1165</v>
      </c>
      <c r="B4" s="73" t="s">
        <v>1166</v>
      </c>
      <c r="C4" s="73" t="s">
        <v>1167</v>
      </c>
      <c r="D4" s="118"/>
      <c r="E4" s="73" t="s">
        <v>1168</v>
      </c>
    </row>
    <row r="5" spans="1:5">
      <c r="A5" s="73" t="s">
        <v>1169</v>
      </c>
      <c r="B5" s="73" t="s">
        <v>1170</v>
      </c>
      <c r="C5" s="73" t="s">
        <v>1171</v>
      </c>
      <c r="D5" s="118"/>
      <c r="E5" s="73" t="s">
        <v>1172</v>
      </c>
    </row>
    <row r="6" spans="1:5">
      <c r="A6" s="73" t="s">
        <v>1173</v>
      </c>
      <c r="B6" s="73" t="s">
        <v>1170</v>
      </c>
      <c r="C6" s="73" t="s">
        <v>1174</v>
      </c>
      <c r="D6" s="118"/>
      <c r="E6" s="73" t="s">
        <v>1175</v>
      </c>
    </row>
    <row r="7" spans="1:5">
      <c r="A7" s="73" t="s">
        <v>1176</v>
      </c>
      <c r="B7" s="73" t="s">
        <v>1177</v>
      </c>
      <c r="C7" s="73" t="s">
        <v>1167</v>
      </c>
      <c r="D7" s="118"/>
      <c r="E7" s="73" t="s">
        <v>1178</v>
      </c>
    </row>
    <row r="8" spans="1:5">
      <c r="A8" s="73" t="s">
        <v>1179</v>
      </c>
      <c r="B8" s="73" t="s">
        <v>1180</v>
      </c>
      <c r="C8" s="73" t="s">
        <v>1181</v>
      </c>
      <c r="D8" s="118"/>
      <c r="E8" s="73" t="s">
        <v>1182</v>
      </c>
    </row>
    <row r="9" spans="1:5">
      <c r="A9" s="73" t="s">
        <v>1183</v>
      </c>
      <c r="B9" s="73" t="s">
        <v>1184</v>
      </c>
      <c r="C9" s="73" t="s">
        <v>1185</v>
      </c>
      <c r="D9" s="118"/>
      <c r="E9" s="73" t="s">
        <v>1186</v>
      </c>
    </row>
    <row r="10" spans="1:5">
      <c r="A10" s="73" t="s">
        <v>1187</v>
      </c>
      <c r="B10" s="73" t="s">
        <v>1188</v>
      </c>
      <c r="C10" s="73" t="s">
        <v>1167</v>
      </c>
      <c r="D10" s="118"/>
      <c r="E10" s="73" t="s">
        <v>1189</v>
      </c>
    </row>
    <row r="11" spans="1:5">
      <c r="A11" s="73" t="s">
        <v>1190</v>
      </c>
      <c r="B11" s="73" t="s">
        <v>1191</v>
      </c>
      <c r="C11" s="73" t="s">
        <v>1192</v>
      </c>
      <c r="D11" s="118"/>
      <c r="E11" s="73" t="s">
        <v>1193</v>
      </c>
    </row>
    <row r="12" spans="1:5">
      <c r="A12" s="73" t="s">
        <v>1194</v>
      </c>
      <c r="B12" s="73" t="s">
        <v>1195</v>
      </c>
      <c r="C12" s="73" t="s">
        <v>1192</v>
      </c>
      <c r="D12" s="118"/>
      <c r="E12" s="73" t="s">
        <v>1196</v>
      </c>
    </row>
    <row r="13" spans="1:5">
      <c r="A13" s="73" t="s">
        <v>1197</v>
      </c>
      <c r="B13" s="73" t="s">
        <v>1198</v>
      </c>
      <c r="C13" s="73" t="s">
        <v>1167</v>
      </c>
      <c r="D13" s="118"/>
      <c r="E13" s="73" t="s">
        <v>1199</v>
      </c>
    </row>
    <row r="14" spans="1:5">
      <c r="A14" s="73" t="s">
        <v>1200</v>
      </c>
      <c r="B14" s="73" t="s">
        <v>1201</v>
      </c>
      <c r="C14" s="73" t="s">
        <v>1159</v>
      </c>
      <c r="D14" s="118"/>
      <c r="E14" s="73" t="s">
        <v>1202</v>
      </c>
    </row>
    <row r="15" spans="1:5">
      <c r="A15" s="73" t="s">
        <v>1203</v>
      </c>
      <c r="B15" s="73" t="s">
        <v>1204</v>
      </c>
      <c r="C15" s="73" t="s">
        <v>1205</v>
      </c>
      <c r="D15" s="118"/>
      <c r="E15" s="73" t="s">
        <v>1206</v>
      </c>
    </row>
    <row r="16" spans="1:5">
      <c r="A16" s="73" t="s">
        <v>1207</v>
      </c>
      <c r="B16" s="73" t="s">
        <v>1158</v>
      </c>
      <c r="C16" s="73" t="s">
        <v>1159</v>
      </c>
      <c r="D16" s="118"/>
      <c r="E16" s="73" t="s">
        <v>1208</v>
      </c>
    </row>
    <row r="17" spans="1:5">
      <c r="A17" s="73" t="s">
        <v>1209</v>
      </c>
      <c r="B17" s="73" t="s">
        <v>1210</v>
      </c>
      <c r="C17" s="73" t="s">
        <v>1167</v>
      </c>
      <c r="D17" s="118"/>
      <c r="E17" s="73" t="s">
        <v>1211</v>
      </c>
    </row>
    <row r="18" spans="1:5">
      <c r="A18" s="73" t="s">
        <v>1212</v>
      </c>
      <c r="B18" s="73" t="s">
        <v>1195</v>
      </c>
      <c r="C18" s="73" t="s">
        <v>1167</v>
      </c>
      <c r="D18" s="118"/>
      <c r="E18" s="73" t="s">
        <v>1213</v>
      </c>
    </row>
    <row r="19" spans="1:5">
      <c r="A19" s="73" t="s">
        <v>1214</v>
      </c>
      <c r="B19" s="73" t="s">
        <v>1215</v>
      </c>
      <c r="C19" s="73" t="s">
        <v>1167</v>
      </c>
      <c r="D19" s="118"/>
      <c r="E19" s="73" t="s">
        <v>1216</v>
      </c>
    </row>
    <row r="20" spans="1:5">
      <c r="A20" s="73" t="s">
        <v>1217</v>
      </c>
      <c r="B20" s="73" t="s">
        <v>1218</v>
      </c>
      <c r="C20" s="73" t="s">
        <v>1219</v>
      </c>
      <c r="D20" s="118"/>
      <c r="E20" s="73" t="s">
        <v>1220</v>
      </c>
    </row>
    <row r="21" spans="1:5">
      <c r="A21" s="73" t="s">
        <v>1221</v>
      </c>
      <c r="B21" s="73" t="s">
        <v>1170</v>
      </c>
      <c r="C21" s="73" t="s">
        <v>1222</v>
      </c>
      <c r="D21" s="118"/>
      <c r="E21" s="73" t="s">
        <v>1223</v>
      </c>
    </row>
    <row r="22" spans="1:5">
      <c r="A22" s="73" t="s">
        <v>1224</v>
      </c>
      <c r="B22" s="73" t="s">
        <v>1225</v>
      </c>
      <c r="C22" s="73" t="s">
        <v>1192</v>
      </c>
      <c r="D22" s="118"/>
      <c r="E22" s="73" t="s">
        <v>1226</v>
      </c>
    </row>
    <row r="23" spans="1:5">
      <c r="A23" s="73" t="s">
        <v>1227</v>
      </c>
      <c r="B23" s="73" t="s">
        <v>1228</v>
      </c>
      <c r="C23" s="73" t="s">
        <v>1229</v>
      </c>
      <c r="D23" s="118"/>
      <c r="E23" s="73" t="s">
        <v>1230</v>
      </c>
    </row>
    <row r="24" spans="1:5">
      <c r="A24" s="73" t="s">
        <v>1231</v>
      </c>
      <c r="B24" s="73" t="s">
        <v>1232</v>
      </c>
      <c r="C24" s="73" t="s">
        <v>1192</v>
      </c>
      <c r="D24" s="118"/>
      <c r="E24" s="73" t="s">
        <v>1233</v>
      </c>
    </row>
    <row r="25" spans="1:5">
      <c r="A25" s="73" t="s">
        <v>1234</v>
      </c>
      <c r="B25" s="73" t="s">
        <v>1235</v>
      </c>
      <c r="C25" s="73" t="s">
        <v>1236</v>
      </c>
      <c r="D25" s="118"/>
      <c r="E25" s="73" t="s">
        <v>1237</v>
      </c>
    </row>
    <row r="26" spans="1:5">
      <c r="A26" s="73" t="s">
        <v>1238</v>
      </c>
      <c r="B26" s="73" t="s">
        <v>1239</v>
      </c>
      <c r="C26" s="73" t="s">
        <v>1240</v>
      </c>
      <c r="D26" s="118"/>
      <c r="E26" s="73" t="s">
        <v>1241</v>
      </c>
    </row>
    <row r="27" spans="1:5">
      <c r="A27" s="73" t="s">
        <v>1242</v>
      </c>
      <c r="B27" s="73" t="s">
        <v>1195</v>
      </c>
      <c r="C27" s="73" t="s">
        <v>1222</v>
      </c>
      <c r="D27" s="118"/>
      <c r="E27" s="73" t="s">
        <v>1243</v>
      </c>
    </row>
    <row r="28" spans="1:5">
      <c r="A28" s="73" t="s">
        <v>1244</v>
      </c>
      <c r="B28" s="73" t="s">
        <v>1245</v>
      </c>
      <c r="C28" s="73" t="s">
        <v>1246</v>
      </c>
      <c r="D28" s="118"/>
      <c r="E28" s="73" t="s">
        <v>1247</v>
      </c>
    </row>
    <row r="29" spans="1:5">
      <c r="A29" s="73" t="s">
        <v>1248</v>
      </c>
      <c r="B29" s="73" t="s">
        <v>1249</v>
      </c>
      <c r="C29" s="73" t="s">
        <v>1250</v>
      </c>
      <c r="D29" s="118"/>
      <c r="E29" s="73" t="s">
        <v>1251</v>
      </c>
    </row>
    <row r="30" spans="1:5">
      <c r="A30" s="73" t="s">
        <v>1252</v>
      </c>
      <c r="B30" s="73" t="s">
        <v>1253</v>
      </c>
      <c r="C30" s="73" t="s">
        <v>1254</v>
      </c>
      <c r="D30" s="118"/>
      <c r="E30" s="73" t="s">
        <v>1255</v>
      </c>
    </row>
    <row r="31" spans="1:5">
      <c r="A31" s="73" t="s">
        <v>1256</v>
      </c>
      <c r="B31" s="73" t="s">
        <v>1257</v>
      </c>
      <c r="C31" s="73" t="s">
        <v>1258</v>
      </c>
      <c r="D31" s="118"/>
      <c r="E31" s="73" t="s">
        <v>1259</v>
      </c>
    </row>
    <row r="32" spans="1:5">
      <c r="A32" s="73" t="s">
        <v>1260</v>
      </c>
      <c r="B32" s="73" t="s">
        <v>1261</v>
      </c>
      <c r="C32" s="73" t="s">
        <v>1222</v>
      </c>
      <c r="D32" s="118"/>
      <c r="E32" s="73" t="s">
        <v>1262</v>
      </c>
    </row>
    <row r="33" spans="1:5">
      <c r="A33" s="73" t="s">
        <v>1263</v>
      </c>
      <c r="B33" s="73" t="s">
        <v>1195</v>
      </c>
      <c r="C33" s="73" t="s">
        <v>1222</v>
      </c>
      <c r="D33" s="118"/>
      <c r="E33" s="73" t="s">
        <v>1264</v>
      </c>
    </row>
    <row r="34" spans="1:5">
      <c r="A34" s="73" t="s">
        <v>1265</v>
      </c>
      <c r="B34" s="73" t="s">
        <v>1266</v>
      </c>
      <c r="C34" s="73" t="s">
        <v>1267</v>
      </c>
      <c r="D34" s="118"/>
      <c r="E34" s="73" t="s">
        <v>1268</v>
      </c>
    </row>
    <row r="35" spans="1:5">
      <c r="A35" s="73" t="s">
        <v>1269</v>
      </c>
      <c r="B35" s="73" t="s">
        <v>1228</v>
      </c>
      <c r="C35" s="73" t="s">
        <v>1270</v>
      </c>
      <c r="D35" s="118"/>
      <c r="E35" s="73" t="s">
        <v>1271</v>
      </c>
    </row>
    <row r="36" spans="1:5">
      <c r="A36" s="73" t="s">
        <v>1272</v>
      </c>
      <c r="B36" s="73" t="s">
        <v>1273</v>
      </c>
      <c r="C36" s="73" t="s">
        <v>1274</v>
      </c>
      <c r="D36" s="118"/>
      <c r="E36" s="73" t="s">
        <v>1275</v>
      </c>
    </row>
    <row r="37" spans="1:5">
      <c r="A37" s="73" t="s">
        <v>1276</v>
      </c>
      <c r="B37" s="73" t="s">
        <v>1277</v>
      </c>
      <c r="C37" s="73" t="s">
        <v>1278</v>
      </c>
      <c r="D37" s="118"/>
      <c r="E37" s="73" t="s">
        <v>1279</v>
      </c>
    </row>
    <row r="38" spans="1:5">
      <c r="A38" s="73" t="s">
        <v>1280</v>
      </c>
      <c r="B38" s="73" t="s">
        <v>1195</v>
      </c>
      <c r="C38" s="73" t="s">
        <v>1281</v>
      </c>
      <c r="D38" s="118"/>
      <c r="E38" s="73" t="s">
        <v>1282</v>
      </c>
    </row>
    <row r="39" spans="1:5">
      <c r="A39" s="73" t="s">
        <v>1283</v>
      </c>
      <c r="B39" s="73" t="s">
        <v>1284</v>
      </c>
      <c r="C39" s="73" t="s">
        <v>1285</v>
      </c>
      <c r="D39" s="118"/>
      <c r="E39" s="73" t="s">
        <v>1286</v>
      </c>
    </row>
    <row r="40" spans="1:5">
      <c r="A40" s="73" t="s">
        <v>1287</v>
      </c>
      <c r="B40" s="73" t="s">
        <v>1188</v>
      </c>
      <c r="C40" s="73" t="s">
        <v>1167</v>
      </c>
      <c r="D40" s="118"/>
      <c r="E40" s="73" t="s">
        <v>1288</v>
      </c>
    </row>
    <row r="41" spans="1:5">
      <c r="A41" s="73" t="s">
        <v>1289</v>
      </c>
      <c r="B41" s="73" t="s">
        <v>1290</v>
      </c>
      <c r="C41" s="73" t="s">
        <v>1258</v>
      </c>
      <c r="D41" s="118"/>
      <c r="E41" s="73" t="s">
        <v>1291</v>
      </c>
    </row>
    <row r="42" spans="1:5">
      <c r="A42" s="74"/>
      <c r="B42" s="74"/>
      <c r="C42" s="74"/>
      <c r="D42" s="118"/>
      <c r="E42" s="74"/>
    </row>
    <row r="43" spans="1:5">
      <c r="A43" s="74"/>
      <c r="B43" s="74"/>
      <c r="C43" s="74"/>
      <c r="D43" s="118"/>
      <c r="E43" s="74"/>
    </row>
    <row r="44" spans="1:5">
      <c r="A44" s="74"/>
      <c r="B44" s="74"/>
      <c r="C44" s="74"/>
      <c r="D44" s="118"/>
      <c r="E44" s="74"/>
    </row>
    <row r="45" spans="1:5">
      <c r="A45" s="74"/>
      <c r="B45" s="74"/>
      <c r="C45" s="74"/>
      <c r="D45" s="118"/>
      <c r="E45" s="74"/>
    </row>
    <row r="46" spans="1:5">
      <c r="A46" s="74"/>
      <c r="B46" s="74"/>
      <c r="C46" s="74"/>
      <c r="D46" s="118"/>
      <c r="E46" s="74"/>
    </row>
    <row r="47" spans="1:5">
      <c r="A47" s="74"/>
      <c r="B47" s="74"/>
      <c r="C47" s="74"/>
      <c r="D47" s="118"/>
      <c r="E47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24.33203125" customWidth="1"/>
    <col min="2" max="2" width="28.21875" customWidth="1"/>
    <col min="3" max="3" width="36.21875" customWidth="1"/>
    <col min="4" max="4" width="18.6640625" style="85" customWidth="1"/>
    <col min="5" max="5" width="25.21875" customWidth="1"/>
  </cols>
  <sheetData>
    <row r="1" spans="1:26" ht="15.75" customHeight="1">
      <c r="A1" s="75" t="s">
        <v>0</v>
      </c>
      <c r="B1" s="75" t="s">
        <v>1</v>
      </c>
      <c r="C1" s="75" t="s">
        <v>2</v>
      </c>
      <c r="D1" s="123" t="s">
        <v>9</v>
      </c>
      <c r="E1" s="75" t="s">
        <v>10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.75" customHeight="1">
      <c r="A2" s="49" t="s">
        <v>1292</v>
      </c>
      <c r="B2" s="49" t="s">
        <v>1293</v>
      </c>
      <c r="C2" s="49" t="s">
        <v>1294</v>
      </c>
      <c r="D2" s="108"/>
      <c r="E2" s="49" t="s">
        <v>1295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.75" customHeight="1">
      <c r="A3" s="49" t="s">
        <v>1296</v>
      </c>
      <c r="B3" s="49" t="s">
        <v>1297</v>
      </c>
      <c r="C3" s="49" t="s">
        <v>102</v>
      </c>
      <c r="D3" s="108"/>
      <c r="E3" s="49" t="s">
        <v>1298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>
      <c r="A4" s="49" t="s">
        <v>1299</v>
      </c>
      <c r="B4" s="49" t="s">
        <v>1300</v>
      </c>
      <c r="C4" s="49" t="s">
        <v>1301</v>
      </c>
      <c r="D4" s="108"/>
      <c r="E4" s="49" t="s">
        <v>1302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>
      <c r="A5" s="49" t="s">
        <v>1303</v>
      </c>
      <c r="B5" s="49" t="s">
        <v>1304</v>
      </c>
      <c r="C5" s="49" t="s">
        <v>1305</v>
      </c>
      <c r="D5" s="108"/>
      <c r="E5" s="49" t="s">
        <v>1306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.75" customHeight="1">
      <c r="A6" s="49" t="s">
        <v>1307</v>
      </c>
      <c r="B6" s="49" t="s">
        <v>1308</v>
      </c>
      <c r="C6" s="49" t="s">
        <v>1309</v>
      </c>
      <c r="D6" s="108">
        <v>880255667788</v>
      </c>
      <c r="E6" s="49" t="s">
        <v>1310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>
      <c r="A7" s="49" t="s">
        <v>1311</v>
      </c>
      <c r="B7" s="49" t="s">
        <v>1312</v>
      </c>
      <c r="C7" s="49" t="s">
        <v>1313</v>
      </c>
      <c r="D7" s="108"/>
      <c r="E7" s="49" t="s">
        <v>1314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>
      <c r="A8" s="49" t="s">
        <v>1315</v>
      </c>
      <c r="B8" s="49" t="s">
        <v>1316</v>
      </c>
      <c r="C8" s="49" t="s">
        <v>1317</v>
      </c>
      <c r="D8" s="108">
        <v>88025505194652</v>
      </c>
      <c r="E8" s="49" t="s">
        <v>1318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>
      <c r="A9" s="49" t="s">
        <v>1319</v>
      </c>
      <c r="B9" s="49" t="s">
        <v>1320</v>
      </c>
      <c r="C9" s="49" t="s">
        <v>1321</v>
      </c>
      <c r="D9" s="108">
        <v>880255668000</v>
      </c>
      <c r="E9" s="49" t="s">
        <v>1322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>
      <c r="A10" s="49" t="s">
        <v>1323</v>
      </c>
      <c r="B10" s="49" t="s">
        <v>1324</v>
      </c>
      <c r="C10" s="49" t="s">
        <v>1321</v>
      </c>
      <c r="D10" s="108">
        <v>88029183084</v>
      </c>
      <c r="E10" s="49" t="s">
        <v>1325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75" customHeight="1">
      <c r="A11" s="49" t="s">
        <v>1326</v>
      </c>
      <c r="B11" s="49" t="s">
        <v>1327</v>
      </c>
      <c r="C11" s="49" t="s">
        <v>1321</v>
      </c>
      <c r="D11" s="108"/>
      <c r="E11" s="49" t="s">
        <v>1328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>
      <c r="A12" s="49" t="s">
        <v>1329</v>
      </c>
      <c r="B12" s="49" t="s">
        <v>1330</v>
      </c>
      <c r="C12" s="49" t="s">
        <v>1331</v>
      </c>
      <c r="D12" s="108"/>
      <c r="E12" s="49" t="s">
        <v>1332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49" t="s">
        <v>1333</v>
      </c>
      <c r="B13" s="49" t="s">
        <v>1334</v>
      </c>
      <c r="C13" s="49" t="s">
        <v>1335</v>
      </c>
      <c r="D13" s="108"/>
      <c r="E13" s="49" t="s">
        <v>1336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>
      <c r="A14" s="49"/>
      <c r="B14" s="49"/>
      <c r="C14" s="49"/>
      <c r="D14" s="10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49"/>
      <c r="B15" s="49"/>
      <c r="C15" s="49"/>
      <c r="D15" s="10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>
      <c r="A16" s="49"/>
      <c r="B16" s="49"/>
      <c r="C16" s="49"/>
      <c r="D16" s="10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>
      <c r="A17" s="49"/>
      <c r="B17" s="49"/>
      <c r="C17" s="49"/>
      <c r="D17" s="10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>
      <c r="A18" s="49"/>
      <c r="B18" s="49"/>
      <c r="C18" s="49"/>
      <c r="D18" s="10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>
      <c r="A19" s="49"/>
      <c r="B19" s="49"/>
      <c r="C19" s="49"/>
      <c r="D19" s="10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49"/>
      <c r="B20" s="49"/>
      <c r="C20" s="49"/>
      <c r="D20" s="10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49"/>
      <c r="B21" s="49"/>
      <c r="C21" s="49"/>
      <c r="D21" s="10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49"/>
      <c r="B22" s="49"/>
      <c r="C22" s="49"/>
      <c r="D22" s="10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49"/>
      <c r="B23" s="49"/>
      <c r="C23" s="49"/>
      <c r="D23" s="10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49"/>
      <c r="B24" s="49"/>
      <c r="C24" s="49"/>
      <c r="D24" s="10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49"/>
      <c r="B25" s="49"/>
      <c r="C25" s="49"/>
      <c r="D25" s="10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49"/>
      <c r="B26" s="49"/>
      <c r="C26" s="49"/>
      <c r="D26" s="10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3.8">
      <c r="A27" s="49"/>
      <c r="B27" s="49"/>
      <c r="C27" s="49"/>
      <c r="D27" s="10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3.8">
      <c r="A28" s="49"/>
      <c r="B28" s="49"/>
      <c r="C28" s="49"/>
      <c r="D28" s="10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3.8">
      <c r="A29" s="49"/>
      <c r="B29" s="49"/>
      <c r="C29" s="49"/>
      <c r="D29" s="10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3.8">
      <c r="A30" s="49"/>
      <c r="B30" s="49"/>
      <c r="C30" s="49"/>
      <c r="D30" s="10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3.8">
      <c r="A31" s="49"/>
      <c r="B31" s="49"/>
      <c r="C31" s="49"/>
      <c r="D31" s="10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8">
      <c r="A32" s="49"/>
      <c r="B32" s="49"/>
      <c r="C32" s="49"/>
      <c r="D32" s="10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8">
      <c r="A33" s="49"/>
      <c r="B33" s="49"/>
      <c r="C33" s="49"/>
      <c r="D33" s="10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3.8">
      <c r="A34" s="49"/>
      <c r="B34" s="49"/>
      <c r="C34" s="49"/>
      <c r="D34" s="10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3.8">
      <c r="A35" s="49"/>
      <c r="B35" s="49"/>
      <c r="C35" s="49"/>
      <c r="D35" s="10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3.8">
      <c r="A36" s="49"/>
      <c r="B36" s="49"/>
      <c r="C36" s="49"/>
      <c r="D36" s="10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3.8">
      <c r="A37" s="49"/>
      <c r="B37" s="49"/>
      <c r="C37" s="49"/>
      <c r="D37" s="10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8">
      <c r="A38" s="49"/>
      <c r="B38" s="49"/>
      <c r="C38" s="49"/>
      <c r="D38" s="10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8">
      <c r="A39" s="49"/>
      <c r="B39" s="49"/>
      <c r="C39" s="49"/>
      <c r="D39" s="10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8">
      <c r="A40" s="49"/>
      <c r="B40" s="49"/>
      <c r="C40" s="49"/>
      <c r="D40" s="10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8">
      <c r="A41" s="49"/>
      <c r="B41" s="49"/>
      <c r="C41" s="49"/>
      <c r="D41" s="10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8">
      <c r="A42" s="49"/>
      <c r="B42" s="49"/>
      <c r="C42" s="49"/>
      <c r="D42" s="10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8">
      <c r="A43" s="49"/>
      <c r="B43" s="49"/>
      <c r="C43" s="49"/>
      <c r="D43" s="10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8">
      <c r="A44" s="49"/>
      <c r="B44" s="49"/>
      <c r="C44" s="49"/>
      <c r="D44" s="10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8">
      <c r="A45" s="49"/>
      <c r="B45" s="49"/>
      <c r="C45" s="49"/>
      <c r="D45" s="10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3.8">
      <c r="A46" s="49"/>
      <c r="B46" s="49"/>
      <c r="C46" s="49"/>
      <c r="D46" s="10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8">
      <c r="A47" s="49"/>
      <c r="B47" s="49"/>
      <c r="C47" s="49"/>
      <c r="D47" s="10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8">
      <c r="A48" s="49"/>
      <c r="B48" s="49"/>
      <c r="C48" s="49"/>
      <c r="D48" s="10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8">
      <c r="A49" s="49"/>
      <c r="B49" s="49"/>
      <c r="C49" s="49"/>
      <c r="D49" s="10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8">
      <c r="A50" s="49"/>
      <c r="B50" s="49"/>
      <c r="C50" s="49"/>
      <c r="D50" s="10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8">
      <c r="A51" s="49"/>
      <c r="B51" s="49"/>
      <c r="C51" s="49"/>
      <c r="D51" s="10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8">
      <c r="A52" s="49"/>
      <c r="B52" s="49"/>
      <c r="C52" s="49"/>
      <c r="D52" s="10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8">
      <c r="A53" s="49"/>
      <c r="B53" s="49"/>
      <c r="C53" s="49"/>
      <c r="D53" s="10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3.8">
      <c r="A54" s="49"/>
      <c r="B54" s="49"/>
      <c r="C54" s="49"/>
      <c r="D54" s="10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3.8">
      <c r="A55" s="49"/>
      <c r="B55" s="49"/>
      <c r="C55" s="49"/>
      <c r="D55" s="10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3.8">
      <c r="A56" s="49"/>
      <c r="B56" s="49"/>
      <c r="C56" s="49"/>
      <c r="D56" s="10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3.8">
      <c r="A57" s="49"/>
      <c r="B57" s="49"/>
      <c r="C57" s="49"/>
      <c r="D57" s="10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3.8">
      <c r="A58" s="49"/>
      <c r="B58" s="49"/>
      <c r="C58" s="49"/>
      <c r="D58" s="10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3.8">
      <c r="A59" s="49"/>
      <c r="B59" s="49"/>
      <c r="C59" s="49"/>
      <c r="D59" s="10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8">
      <c r="A60" s="49"/>
      <c r="B60" s="49"/>
      <c r="C60" s="49"/>
      <c r="D60" s="10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8">
      <c r="A61" s="49"/>
      <c r="B61" s="49"/>
      <c r="C61" s="49"/>
      <c r="D61" s="10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3.8">
      <c r="A62" s="49"/>
      <c r="B62" s="49"/>
      <c r="C62" s="49"/>
      <c r="D62" s="10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3.8">
      <c r="A63" s="49"/>
      <c r="B63" s="49"/>
      <c r="C63" s="49"/>
      <c r="D63" s="10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3.8">
      <c r="A64" s="49"/>
      <c r="B64" s="49"/>
      <c r="C64" s="49"/>
      <c r="D64" s="108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3.8">
      <c r="A65" s="49"/>
      <c r="B65" s="49"/>
      <c r="C65" s="49"/>
      <c r="D65" s="10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3.8">
      <c r="A66" s="49"/>
      <c r="B66" s="49"/>
      <c r="C66" s="49"/>
      <c r="D66" s="10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3.8">
      <c r="A67" s="49"/>
      <c r="B67" s="49"/>
      <c r="C67" s="49"/>
      <c r="D67" s="10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3.8">
      <c r="A68" s="49"/>
      <c r="B68" s="49"/>
      <c r="C68" s="49"/>
      <c r="D68" s="10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3.8">
      <c r="A69" s="49"/>
      <c r="B69" s="49"/>
      <c r="C69" s="49"/>
      <c r="D69" s="10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3.8">
      <c r="A70" s="49"/>
      <c r="B70" s="49"/>
      <c r="C70" s="49"/>
      <c r="D70" s="10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3.8">
      <c r="A71" s="49"/>
      <c r="B71" s="49"/>
      <c r="C71" s="49"/>
      <c r="D71" s="10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3.8">
      <c r="A72" s="49"/>
      <c r="B72" s="49"/>
      <c r="C72" s="49"/>
      <c r="D72" s="10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3.8">
      <c r="A73" s="49"/>
      <c r="B73" s="49"/>
      <c r="C73" s="49"/>
      <c r="D73" s="10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3.8">
      <c r="A74" s="49"/>
      <c r="B74" s="49"/>
      <c r="C74" s="49"/>
      <c r="D74" s="108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3.8">
      <c r="A75" s="49"/>
      <c r="B75" s="49"/>
      <c r="C75" s="49"/>
      <c r="D75" s="10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3.8">
      <c r="A76" s="49"/>
      <c r="B76" s="49"/>
      <c r="C76" s="49"/>
      <c r="D76" s="108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3.8">
      <c r="A77" s="49"/>
      <c r="B77" s="49"/>
      <c r="C77" s="49"/>
      <c r="D77" s="108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3.8">
      <c r="A78" s="49"/>
      <c r="B78" s="49"/>
      <c r="C78" s="49"/>
      <c r="D78" s="108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3.8">
      <c r="A79" s="49"/>
      <c r="B79" s="49"/>
      <c r="C79" s="49"/>
      <c r="D79" s="10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3.8">
      <c r="A80" s="49"/>
      <c r="B80" s="49"/>
      <c r="C80" s="49"/>
      <c r="D80" s="10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3.8">
      <c r="A81" s="49"/>
      <c r="B81" s="49"/>
      <c r="C81" s="49"/>
      <c r="D81" s="108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3.8">
      <c r="A82" s="49"/>
      <c r="B82" s="49"/>
      <c r="C82" s="49"/>
      <c r="D82" s="10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3.8">
      <c r="A83" s="49"/>
      <c r="B83" s="49"/>
      <c r="C83" s="49"/>
      <c r="D83" s="108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3.8">
      <c r="A84" s="49"/>
      <c r="B84" s="49"/>
      <c r="C84" s="49"/>
      <c r="D84" s="10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3.8">
      <c r="A85" s="49"/>
      <c r="B85" s="49"/>
      <c r="C85" s="49"/>
      <c r="D85" s="10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3.8">
      <c r="A86" s="49"/>
      <c r="B86" s="49"/>
      <c r="C86" s="49"/>
      <c r="D86" s="10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3.8">
      <c r="A87" s="49"/>
      <c r="B87" s="49"/>
      <c r="C87" s="49"/>
      <c r="D87" s="10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3.8">
      <c r="A88" s="49"/>
      <c r="B88" s="49"/>
      <c r="C88" s="49"/>
      <c r="D88" s="10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3.8">
      <c r="A89" s="49"/>
      <c r="B89" s="49"/>
      <c r="C89" s="49"/>
      <c r="D89" s="10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3.8">
      <c r="A90" s="49"/>
      <c r="B90" s="49"/>
      <c r="C90" s="49"/>
      <c r="D90" s="10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3.8">
      <c r="A91" s="49"/>
      <c r="B91" s="49"/>
      <c r="C91" s="49"/>
      <c r="D91" s="10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3.8">
      <c r="A92" s="49"/>
      <c r="B92" s="49"/>
      <c r="C92" s="49"/>
      <c r="D92" s="10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3.8">
      <c r="A93" s="49"/>
      <c r="B93" s="49"/>
      <c r="C93" s="49"/>
      <c r="D93" s="10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3.8">
      <c r="A94" s="49"/>
      <c r="B94" s="49"/>
      <c r="C94" s="49"/>
      <c r="D94" s="10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3.8">
      <c r="A95" s="49"/>
      <c r="B95" s="49"/>
      <c r="C95" s="49"/>
      <c r="D95" s="10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3.8">
      <c r="A96" s="49"/>
      <c r="B96" s="49"/>
      <c r="C96" s="49"/>
      <c r="D96" s="10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3.8">
      <c r="A97" s="49"/>
      <c r="B97" s="49"/>
      <c r="C97" s="49"/>
      <c r="D97" s="10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3.8">
      <c r="A98" s="49"/>
      <c r="B98" s="49"/>
      <c r="C98" s="49"/>
      <c r="D98" s="10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3.8">
      <c r="A99" s="49"/>
      <c r="B99" s="49"/>
      <c r="C99" s="49"/>
      <c r="D99" s="10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3.8">
      <c r="A100" s="49"/>
      <c r="B100" s="49"/>
      <c r="C100" s="49"/>
      <c r="D100" s="10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3.8">
      <c r="A101" s="49"/>
      <c r="B101" s="49"/>
      <c r="C101" s="49"/>
      <c r="D101" s="108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3.8">
      <c r="A102" s="49"/>
      <c r="B102" s="49"/>
      <c r="C102" s="49"/>
      <c r="D102" s="108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3.8">
      <c r="A103" s="49"/>
      <c r="B103" s="49"/>
      <c r="C103" s="49"/>
      <c r="D103" s="108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3.8">
      <c r="A104" s="49"/>
      <c r="B104" s="49"/>
      <c r="C104" s="49"/>
      <c r="D104" s="108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3.8">
      <c r="A105" s="49"/>
      <c r="B105" s="49"/>
      <c r="C105" s="49"/>
      <c r="D105" s="108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3.8">
      <c r="A106" s="49"/>
      <c r="B106" s="49"/>
      <c r="C106" s="49"/>
      <c r="D106" s="108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3.8">
      <c r="A107" s="49"/>
      <c r="B107" s="49"/>
      <c r="C107" s="49"/>
      <c r="D107" s="108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3.8">
      <c r="A108" s="49"/>
      <c r="B108" s="49"/>
      <c r="C108" s="49"/>
      <c r="D108" s="108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3.8">
      <c r="A109" s="49"/>
      <c r="B109" s="49"/>
      <c r="C109" s="49"/>
      <c r="D109" s="108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3.8">
      <c r="A110" s="49"/>
      <c r="B110" s="49"/>
      <c r="C110" s="49"/>
      <c r="D110" s="108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3.8">
      <c r="A111" s="49"/>
      <c r="B111" s="49"/>
      <c r="C111" s="49"/>
      <c r="D111" s="108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3.8">
      <c r="A112" s="49"/>
      <c r="B112" s="49"/>
      <c r="C112" s="49"/>
      <c r="D112" s="108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3.8">
      <c r="A113" s="49"/>
      <c r="B113" s="49"/>
      <c r="C113" s="49"/>
      <c r="D113" s="108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3.8">
      <c r="A114" s="49"/>
      <c r="B114" s="49"/>
      <c r="C114" s="49"/>
      <c r="D114" s="108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3.8">
      <c r="A115" s="49"/>
      <c r="B115" s="49"/>
      <c r="C115" s="49"/>
      <c r="D115" s="108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3.8">
      <c r="A116" s="49"/>
      <c r="B116" s="49"/>
      <c r="C116" s="49"/>
      <c r="D116" s="108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3.8">
      <c r="A117" s="49"/>
      <c r="B117" s="49"/>
      <c r="C117" s="49"/>
      <c r="D117" s="108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3.8">
      <c r="A118" s="49"/>
      <c r="B118" s="49"/>
      <c r="C118" s="49"/>
      <c r="D118" s="108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3.8">
      <c r="A119" s="49"/>
      <c r="B119" s="49"/>
      <c r="C119" s="49"/>
      <c r="D119" s="108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3.8">
      <c r="A120" s="49"/>
      <c r="B120" s="49"/>
      <c r="C120" s="49"/>
      <c r="D120" s="108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3.8">
      <c r="A121" s="49"/>
      <c r="B121" s="49"/>
      <c r="C121" s="49"/>
      <c r="D121" s="108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3.8">
      <c r="A122" s="49"/>
      <c r="B122" s="49"/>
      <c r="C122" s="49"/>
      <c r="D122" s="108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3.8">
      <c r="A123" s="49"/>
      <c r="B123" s="49"/>
      <c r="C123" s="49"/>
      <c r="D123" s="108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3.8">
      <c r="A124" s="49"/>
      <c r="B124" s="49"/>
      <c r="C124" s="49"/>
      <c r="D124" s="108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3.8">
      <c r="A125" s="49"/>
      <c r="B125" s="49"/>
      <c r="C125" s="49"/>
      <c r="D125" s="108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3.8">
      <c r="A126" s="49"/>
      <c r="B126" s="49"/>
      <c r="C126" s="49"/>
      <c r="D126" s="108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3.8">
      <c r="A127" s="49"/>
      <c r="B127" s="49"/>
      <c r="C127" s="49"/>
      <c r="D127" s="108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3.8">
      <c r="A128" s="49"/>
      <c r="B128" s="49"/>
      <c r="C128" s="49"/>
      <c r="D128" s="108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3.8">
      <c r="A129" s="49"/>
      <c r="B129" s="49"/>
      <c r="C129" s="49"/>
      <c r="D129" s="108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3.8">
      <c r="A130" s="49"/>
      <c r="B130" s="49"/>
      <c r="C130" s="49"/>
      <c r="D130" s="108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3.8">
      <c r="A131" s="49"/>
      <c r="B131" s="49"/>
      <c r="C131" s="49"/>
      <c r="D131" s="108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3.8">
      <c r="A132" s="49"/>
      <c r="B132" s="49"/>
      <c r="C132" s="49"/>
      <c r="D132" s="108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3.8">
      <c r="A133" s="49"/>
      <c r="B133" s="49"/>
      <c r="C133" s="49"/>
      <c r="D133" s="108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8">
      <c r="A134" s="49"/>
      <c r="B134" s="49"/>
      <c r="C134" s="49"/>
      <c r="D134" s="108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3.8">
      <c r="A135" s="49"/>
      <c r="B135" s="49"/>
      <c r="C135" s="49"/>
      <c r="D135" s="108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.8">
      <c r="A136" s="49"/>
      <c r="B136" s="49"/>
      <c r="C136" s="49"/>
      <c r="D136" s="108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3.8">
      <c r="A137" s="49"/>
      <c r="B137" s="49"/>
      <c r="C137" s="49"/>
      <c r="D137" s="108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3.8">
      <c r="A138" s="49"/>
      <c r="B138" s="49"/>
      <c r="C138" s="49"/>
      <c r="D138" s="108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3.8">
      <c r="A139" s="49"/>
      <c r="B139" s="49"/>
      <c r="C139" s="49"/>
      <c r="D139" s="108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3.8">
      <c r="A140" s="49"/>
      <c r="B140" s="49"/>
      <c r="C140" s="49"/>
      <c r="D140" s="108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3.8">
      <c r="A141" s="49"/>
      <c r="B141" s="49"/>
      <c r="C141" s="49"/>
      <c r="D141" s="108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3.8">
      <c r="A142" s="49"/>
      <c r="B142" s="49"/>
      <c r="C142" s="49"/>
      <c r="D142" s="108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3.8">
      <c r="A143" s="49"/>
      <c r="B143" s="49"/>
      <c r="C143" s="49"/>
      <c r="D143" s="108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3.8">
      <c r="A144" s="49"/>
      <c r="B144" s="49"/>
      <c r="C144" s="49"/>
      <c r="D144" s="108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3.8">
      <c r="A145" s="49"/>
      <c r="B145" s="49"/>
      <c r="C145" s="49"/>
      <c r="D145" s="108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3.8">
      <c r="A146" s="49"/>
      <c r="B146" s="49"/>
      <c r="C146" s="49"/>
      <c r="D146" s="108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3.8">
      <c r="A147" s="49"/>
      <c r="B147" s="49"/>
      <c r="C147" s="49"/>
      <c r="D147" s="108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3.8">
      <c r="A148" s="49"/>
      <c r="B148" s="49"/>
      <c r="C148" s="49"/>
      <c r="D148" s="108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3.8">
      <c r="A149" s="49"/>
      <c r="B149" s="49"/>
      <c r="C149" s="49"/>
      <c r="D149" s="108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3.8">
      <c r="A150" s="49"/>
      <c r="B150" s="49"/>
      <c r="C150" s="49"/>
      <c r="D150" s="108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3.8">
      <c r="A151" s="49"/>
      <c r="B151" s="49"/>
      <c r="C151" s="49"/>
      <c r="D151" s="108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3.8">
      <c r="A152" s="49"/>
      <c r="B152" s="49"/>
      <c r="C152" s="49"/>
      <c r="D152" s="108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3.8">
      <c r="A153" s="49"/>
      <c r="B153" s="49"/>
      <c r="C153" s="49"/>
      <c r="D153" s="108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3.8">
      <c r="A154" s="49"/>
      <c r="B154" s="49"/>
      <c r="C154" s="49"/>
      <c r="D154" s="108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3.8">
      <c r="A155" s="49"/>
      <c r="B155" s="49"/>
      <c r="C155" s="49"/>
      <c r="D155" s="108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3.8">
      <c r="A156" s="49"/>
      <c r="B156" s="49"/>
      <c r="C156" s="49"/>
      <c r="D156" s="108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3.8">
      <c r="A157" s="49"/>
      <c r="B157" s="49"/>
      <c r="C157" s="49"/>
      <c r="D157" s="108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3.8">
      <c r="A158" s="49"/>
      <c r="B158" s="49"/>
      <c r="C158" s="49"/>
      <c r="D158" s="108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3.8">
      <c r="A159" s="49"/>
      <c r="B159" s="49"/>
      <c r="C159" s="49"/>
      <c r="D159" s="108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3.8">
      <c r="A160" s="49"/>
      <c r="B160" s="49"/>
      <c r="C160" s="49"/>
      <c r="D160" s="108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3.8">
      <c r="A161" s="49"/>
      <c r="B161" s="49"/>
      <c r="C161" s="49"/>
      <c r="D161" s="108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3.8">
      <c r="A162" s="49"/>
      <c r="B162" s="49"/>
      <c r="C162" s="49"/>
      <c r="D162" s="108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3.8">
      <c r="A163" s="49"/>
      <c r="B163" s="49"/>
      <c r="C163" s="49"/>
      <c r="D163" s="108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3.8">
      <c r="A164" s="49"/>
      <c r="B164" s="49"/>
      <c r="C164" s="49"/>
      <c r="D164" s="108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3.8">
      <c r="A165" s="49"/>
      <c r="B165" s="49"/>
      <c r="C165" s="49"/>
      <c r="D165" s="108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3.8">
      <c r="A166" s="49"/>
      <c r="B166" s="49"/>
      <c r="C166" s="49"/>
      <c r="D166" s="108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3.8">
      <c r="A167" s="49"/>
      <c r="B167" s="49"/>
      <c r="C167" s="49"/>
      <c r="D167" s="108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3.8">
      <c r="A168" s="49"/>
      <c r="B168" s="49"/>
      <c r="C168" s="49"/>
      <c r="D168" s="108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3.8">
      <c r="A169" s="49"/>
      <c r="B169" s="49"/>
      <c r="C169" s="49"/>
      <c r="D169" s="108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3.8">
      <c r="A170" s="49"/>
      <c r="B170" s="49"/>
      <c r="C170" s="49"/>
      <c r="D170" s="108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3.8">
      <c r="A171" s="49"/>
      <c r="B171" s="49"/>
      <c r="C171" s="49"/>
      <c r="D171" s="108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3.8">
      <c r="A172" s="49"/>
      <c r="B172" s="49"/>
      <c r="C172" s="49"/>
      <c r="D172" s="108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3.8">
      <c r="A173" s="49"/>
      <c r="B173" s="49"/>
      <c r="C173" s="49"/>
      <c r="D173" s="108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3.8">
      <c r="A174" s="49"/>
      <c r="B174" s="49"/>
      <c r="C174" s="49"/>
      <c r="D174" s="108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3.8">
      <c r="A175" s="49"/>
      <c r="B175" s="49"/>
      <c r="C175" s="49"/>
      <c r="D175" s="108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3.8">
      <c r="A176" s="49"/>
      <c r="B176" s="49"/>
      <c r="C176" s="49"/>
      <c r="D176" s="10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8">
      <c r="A177" s="49"/>
      <c r="B177" s="49"/>
      <c r="C177" s="49"/>
      <c r="D177" s="10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3.8">
      <c r="A178" s="49"/>
      <c r="B178" s="49"/>
      <c r="C178" s="49"/>
      <c r="D178" s="108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3.8">
      <c r="A179" s="49"/>
      <c r="B179" s="49"/>
      <c r="C179" s="49"/>
      <c r="D179" s="108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3.8">
      <c r="A180" s="49"/>
      <c r="B180" s="49"/>
      <c r="C180" s="49"/>
      <c r="D180" s="108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3.8">
      <c r="A181" s="49"/>
      <c r="B181" s="49"/>
      <c r="C181" s="49"/>
      <c r="D181" s="108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3.8">
      <c r="A182" s="49"/>
      <c r="B182" s="49"/>
      <c r="C182" s="49"/>
      <c r="D182" s="108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3.8">
      <c r="A183" s="49"/>
      <c r="B183" s="49"/>
      <c r="C183" s="49"/>
      <c r="D183" s="10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3.8">
      <c r="A184" s="49"/>
      <c r="B184" s="49"/>
      <c r="C184" s="49"/>
      <c r="D184" s="108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3.8">
      <c r="A185" s="49"/>
      <c r="B185" s="49"/>
      <c r="C185" s="49"/>
      <c r="D185" s="108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3.8">
      <c r="A186" s="49"/>
      <c r="B186" s="49"/>
      <c r="C186" s="49"/>
      <c r="D186" s="108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3.8">
      <c r="A187" s="49"/>
      <c r="B187" s="49"/>
      <c r="C187" s="49"/>
      <c r="D187" s="108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3.8">
      <c r="A188" s="49"/>
      <c r="B188" s="49"/>
      <c r="C188" s="49"/>
      <c r="D188" s="108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3.8">
      <c r="A189" s="49"/>
      <c r="B189" s="49"/>
      <c r="C189" s="49"/>
      <c r="D189" s="108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3.8">
      <c r="A190" s="49"/>
      <c r="B190" s="49"/>
      <c r="C190" s="49"/>
      <c r="D190" s="108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3.8">
      <c r="A191" s="49"/>
      <c r="B191" s="49"/>
      <c r="C191" s="49"/>
      <c r="D191" s="108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3.8">
      <c r="A192" s="49"/>
      <c r="B192" s="49"/>
      <c r="C192" s="49"/>
      <c r="D192" s="108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3.8">
      <c r="A193" s="49"/>
      <c r="B193" s="49"/>
      <c r="C193" s="49"/>
      <c r="D193" s="108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3.8">
      <c r="A194" s="49"/>
      <c r="B194" s="49"/>
      <c r="C194" s="49"/>
      <c r="D194" s="108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3.8">
      <c r="A195" s="49"/>
      <c r="B195" s="49"/>
      <c r="C195" s="49"/>
      <c r="D195" s="108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3.8">
      <c r="A196" s="49"/>
      <c r="B196" s="49"/>
      <c r="C196" s="49"/>
      <c r="D196" s="108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3.8">
      <c r="A197" s="49"/>
      <c r="B197" s="49"/>
      <c r="C197" s="49"/>
      <c r="D197" s="108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3.8">
      <c r="A198" s="49"/>
      <c r="B198" s="49"/>
      <c r="C198" s="49"/>
      <c r="D198" s="108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3.8">
      <c r="A199" s="49"/>
      <c r="B199" s="49"/>
      <c r="C199" s="49"/>
      <c r="D199" s="108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3.8">
      <c r="A200" s="49"/>
      <c r="B200" s="49"/>
      <c r="C200" s="49"/>
      <c r="D200" s="108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3.8">
      <c r="A201" s="49"/>
      <c r="B201" s="49"/>
      <c r="C201" s="49"/>
      <c r="D201" s="108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3.8">
      <c r="A202" s="49"/>
      <c r="B202" s="49"/>
      <c r="C202" s="49"/>
      <c r="D202" s="108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3.8">
      <c r="A203" s="49"/>
      <c r="B203" s="49"/>
      <c r="C203" s="49"/>
      <c r="D203" s="108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3.8">
      <c r="A204" s="49"/>
      <c r="B204" s="49"/>
      <c r="C204" s="49"/>
      <c r="D204" s="108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3.8">
      <c r="A205" s="49"/>
      <c r="B205" s="49"/>
      <c r="C205" s="49"/>
      <c r="D205" s="108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3.8">
      <c r="A206" s="49"/>
      <c r="B206" s="49"/>
      <c r="C206" s="49"/>
      <c r="D206" s="108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3.8">
      <c r="A207" s="49"/>
      <c r="B207" s="49"/>
      <c r="C207" s="49"/>
      <c r="D207" s="108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3.8">
      <c r="A208" s="49"/>
      <c r="B208" s="49"/>
      <c r="C208" s="49"/>
      <c r="D208" s="108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3.8">
      <c r="A209" s="49"/>
      <c r="B209" s="49"/>
      <c r="C209" s="49"/>
      <c r="D209" s="108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3.8">
      <c r="A210" s="49"/>
      <c r="B210" s="49"/>
      <c r="C210" s="49"/>
      <c r="D210" s="108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3.8">
      <c r="A211" s="49"/>
      <c r="B211" s="49"/>
      <c r="C211" s="49"/>
      <c r="D211" s="108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3.8">
      <c r="A212" s="49"/>
      <c r="B212" s="49"/>
      <c r="C212" s="49"/>
      <c r="D212" s="108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3.8">
      <c r="A213" s="49"/>
      <c r="B213" s="49"/>
      <c r="C213" s="49"/>
      <c r="D213" s="108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3.8">
      <c r="A214" s="49"/>
      <c r="B214" s="49"/>
      <c r="C214" s="49"/>
      <c r="D214" s="108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3.8">
      <c r="A215" s="49"/>
      <c r="B215" s="49"/>
      <c r="C215" s="49"/>
      <c r="D215" s="108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3.8">
      <c r="A216" s="49"/>
      <c r="B216" s="49"/>
      <c r="C216" s="49"/>
      <c r="D216" s="108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3.8">
      <c r="A217" s="49"/>
      <c r="B217" s="49"/>
      <c r="C217" s="49"/>
      <c r="D217" s="108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3.8">
      <c r="A218" s="49"/>
      <c r="B218" s="49"/>
      <c r="C218" s="49"/>
      <c r="D218" s="108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3.8">
      <c r="A219" s="49"/>
      <c r="B219" s="49"/>
      <c r="C219" s="49"/>
      <c r="D219" s="108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3.8">
      <c r="A220" s="49"/>
      <c r="B220" s="49"/>
      <c r="C220" s="49"/>
      <c r="D220" s="108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3.8">
      <c r="A221" s="49"/>
      <c r="B221" s="49"/>
      <c r="C221" s="49"/>
      <c r="D221" s="108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3.8">
      <c r="A222" s="49"/>
      <c r="B222" s="49"/>
      <c r="C222" s="49"/>
      <c r="D222" s="108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3.8">
      <c r="A223" s="49"/>
      <c r="B223" s="49"/>
      <c r="C223" s="49"/>
      <c r="D223" s="108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3.8">
      <c r="A224" s="49"/>
      <c r="B224" s="49"/>
      <c r="C224" s="49"/>
      <c r="D224" s="108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3.8">
      <c r="A225" s="49"/>
      <c r="B225" s="49"/>
      <c r="C225" s="49"/>
      <c r="D225" s="108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3.8">
      <c r="A226" s="49"/>
      <c r="B226" s="49"/>
      <c r="C226" s="49"/>
      <c r="D226" s="108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3.8">
      <c r="A227" s="49"/>
      <c r="B227" s="49"/>
      <c r="C227" s="49"/>
      <c r="D227" s="108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3.8">
      <c r="A228" s="49"/>
      <c r="B228" s="49"/>
      <c r="C228" s="49"/>
      <c r="D228" s="108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3.8">
      <c r="A229" s="49"/>
      <c r="B229" s="49"/>
      <c r="C229" s="49"/>
      <c r="D229" s="108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3.8">
      <c r="A230" s="49"/>
      <c r="B230" s="49"/>
      <c r="C230" s="49"/>
      <c r="D230" s="108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3.8">
      <c r="A231" s="49"/>
      <c r="B231" s="49"/>
      <c r="C231" s="49"/>
      <c r="D231" s="108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3.8">
      <c r="A232" s="49"/>
      <c r="B232" s="49"/>
      <c r="C232" s="49"/>
      <c r="D232" s="108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3.8">
      <c r="A233" s="49"/>
      <c r="B233" s="49"/>
      <c r="C233" s="49"/>
      <c r="D233" s="108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3.8">
      <c r="A234" s="49"/>
      <c r="B234" s="49"/>
      <c r="C234" s="49"/>
      <c r="D234" s="108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3.8">
      <c r="A235" s="49"/>
      <c r="B235" s="49"/>
      <c r="C235" s="49"/>
      <c r="D235" s="108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3.8">
      <c r="A236" s="49"/>
      <c r="B236" s="49"/>
      <c r="C236" s="49"/>
      <c r="D236" s="108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3.8">
      <c r="A237" s="49"/>
      <c r="B237" s="49"/>
      <c r="C237" s="49"/>
      <c r="D237" s="108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3.8">
      <c r="A238" s="49"/>
      <c r="B238" s="49"/>
      <c r="C238" s="49"/>
      <c r="D238" s="108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3.8">
      <c r="A239" s="49"/>
      <c r="B239" s="49"/>
      <c r="C239" s="49"/>
      <c r="D239" s="108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3.8">
      <c r="A240" s="49"/>
      <c r="B240" s="49"/>
      <c r="C240" s="49"/>
      <c r="D240" s="108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3.8">
      <c r="A241" s="49"/>
      <c r="B241" s="49"/>
      <c r="C241" s="49"/>
      <c r="D241" s="108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3.8">
      <c r="A242" s="49"/>
      <c r="B242" s="49"/>
      <c r="C242" s="49"/>
      <c r="D242" s="108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3.8">
      <c r="A243" s="49"/>
      <c r="B243" s="49"/>
      <c r="C243" s="49"/>
      <c r="D243" s="108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3.8">
      <c r="A244" s="49"/>
      <c r="B244" s="49"/>
      <c r="C244" s="49"/>
      <c r="D244" s="108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3.8">
      <c r="A245" s="49"/>
      <c r="B245" s="49"/>
      <c r="C245" s="49"/>
      <c r="D245" s="108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3.8">
      <c r="A246" s="49"/>
      <c r="B246" s="49"/>
      <c r="C246" s="49"/>
      <c r="D246" s="108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3.8">
      <c r="A247" s="49"/>
      <c r="B247" s="49"/>
      <c r="C247" s="49"/>
      <c r="D247" s="108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3.8">
      <c r="A248" s="49"/>
      <c r="B248" s="49"/>
      <c r="C248" s="49"/>
      <c r="D248" s="108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3.8">
      <c r="A249" s="49"/>
      <c r="B249" s="49"/>
      <c r="C249" s="49"/>
      <c r="D249" s="108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3.8">
      <c r="A250" s="49"/>
      <c r="B250" s="49"/>
      <c r="C250" s="49"/>
      <c r="D250" s="108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3.8">
      <c r="A251" s="49"/>
      <c r="B251" s="49"/>
      <c r="C251" s="49"/>
      <c r="D251" s="108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3.8">
      <c r="A252" s="49"/>
      <c r="B252" s="49"/>
      <c r="C252" s="49"/>
      <c r="D252" s="108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3.8">
      <c r="A253" s="49"/>
      <c r="B253" s="49"/>
      <c r="C253" s="49"/>
      <c r="D253" s="108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3.8">
      <c r="A254" s="49"/>
      <c r="B254" s="49"/>
      <c r="C254" s="49"/>
      <c r="D254" s="108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3.8">
      <c r="A255" s="49"/>
      <c r="B255" s="49"/>
      <c r="C255" s="49"/>
      <c r="D255" s="108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3.8">
      <c r="A256" s="49"/>
      <c r="B256" s="49"/>
      <c r="C256" s="49"/>
      <c r="D256" s="108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3.8">
      <c r="A257" s="49"/>
      <c r="B257" s="49"/>
      <c r="C257" s="49"/>
      <c r="D257" s="108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3.8">
      <c r="A258" s="49"/>
      <c r="B258" s="49"/>
      <c r="C258" s="49"/>
      <c r="D258" s="108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3.8">
      <c r="A259" s="49"/>
      <c r="B259" s="49"/>
      <c r="C259" s="49"/>
      <c r="D259" s="108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3.8">
      <c r="A260" s="49"/>
      <c r="B260" s="49"/>
      <c r="C260" s="49"/>
      <c r="D260" s="108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3.8">
      <c r="A261" s="49"/>
      <c r="B261" s="49"/>
      <c r="C261" s="49"/>
      <c r="D261" s="108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3.8">
      <c r="A262" s="49"/>
      <c r="B262" s="49"/>
      <c r="C262" s="49"/>
      <c r="D262" s="108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3.8">
      <c r="A263" s="49"/>
      <c r="B263" s="49"/>
      <c r="C263" s="49"/>
      <c r="D263" s="108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3.8">
      <c r="A264" s="49"/>
      <c r="B264" s="49"/>
      <c r="C264" s="49"/>
      <c r="D264" s="108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3.8">
      <c r="A265" s="49"/>
      <c r="B265" s="49"/>
      <c r="C265" s="49"/>
      <c r="D265" s="10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3.8">
      <c r="A266" s="49"/>
      <c r="B266" s="49"/>
      <c r="C266" s="49"/>
      <c r="D266" s="10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3.8">
      <c r="A267" s="49"/>
      <c r="B267" s="49"/>
      <c r="C267" s="49"/>
      <c r="D267" s="10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3.8">
      <c r="A268" s="49"/>
      <c r="B268" s="49"/>
      <c r="C268" s="49"/>
      <c r="D268" s="10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3.8">
      <c r="A269" s="49"/>
      <c r="B269" s="49"/>
      <c r="C269" s="49"/>
      <c r="D269" s="10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3.8">
      <c r="A270" s="49"/>
      <c r="B270" s="49"/>
      <c r="C270" s="49"/>
      <c r="D270" s="10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3.8">
      <c r="A271" s="49"/>
      <c r="B271" s="49"/>
      <c r="C271" s="49"/>
      <c r="D271" s="10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3.8">
      <c r="A272" s="49"/>
      <c r="B272" s="49"/>
      <c r="C272" s="49"/>
      <c r="D272" s="10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3.8">
      <c r="A273" s="49"/>
      <c r="B273" s="49"/>
      <c r="C273" s="49"/>
      <c r="D273" s="10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3.8">
      <c r="A274" s="49"/>
      <c r="B274" s="49"/>
      <c r="C274" s="49"/>
      <c r="D274" s="10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3.8">
      <c r="A275" s="49"/>
      <c r="B275" s="49"/>
      <c r="C275" s="49"/>
      <c r="D275" s="10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3.8">
      <c r="A276" s="49"/>
      <c r="B276" s="49"/>
      <c r="C276" s="49"/>
      <c r="D276" s="10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3.8">
      <c r="A277" s="49"/>
      <c r="B277" s="49"/>
      <c r="C277" s="49"/>
      <c r="D277" s="10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3.8">
      <c r="A278" s="49"/>
      <c r="B278" s="49"/>
      <c r="C278" s="49"/>
      <c r="D278" s="10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3.8">
      <c r="A279" s="49"/>
      <c r="B279" s="49"/>
      <c r="C279" s="49"/>
      <c r="D279" s="10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3.8">
      <c r="A280" s="49"/>
      <c r="B280" s="49"/>
      <c r="C280" s="49"/>
      <c r="D280" s="10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3.8">
      <c r="A281" s="49"/>
      <c r="B281" s="49"/>
      <c r="C281" s="49"/>
      <c r="D281" s="10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3.8">
      <c r="A282" s="49"/>
      <c r="B282" s="49"/>
      <c r="C282" s="49"/>
      <c r="D282" s="10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3.8">
      <c r="A283" s="49"/>
      <c r="B283" s="49"/>
      <c r="C283" s="49"/>
      <c r="D283" s="10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3.8">
      <c r="A284" s="49"/>
      <c r="B284" s="49"/>
      <c r="C284" s="49"/>
      <c r="D284" s="10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3.8">
      <c r="A285" s="49"/>
      <c r="B285" s="49"/>
      <c r="C285" s="49"/>
      <c r="D285" s="10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3.8">
      <c r="A286" s="49"/>
      <c r="B286" s="49"/>
      <c r="C286" s="49"/>
      <c r="D286" s="10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3.8">
      <c r="A287" s="49"/>
      <c r="B287" s="49"/>
      <c r="C287" s="49"/>
      <c r="D287" s="10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3.8">
      <c r="A288" s="49"/>
      <c r="B288" s="49"/>
      <c r="C288" s="49"/>
      <c r="D288" s="10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3.8">
      <c r="A289" s="49"/>
      <c r="B289" s="49"/>
      <c r="C289" s="49"/>
      <c r="D289" s="10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3.8">
      <c r="A290" s="49"/>
      <c r="B290" s="49"/>
      <c r="C290" s="49"/>
      <c r="D290" s="10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3.8">
      <c r="A291" s="49"/>
      <c r="B291" s="49"/>
      <c r="C291" s="49"/>
      <c r="D291" s="10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3.8">
      <c r="A292" s="49"/>
      <c r="B292" s="49"/>
      <c r="C292" s="49"/>
      <c r="D292" s="10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3.8">
      <c r="A293" s="49"/>
      <c r="B293" s="49"/>
      <c r="C293" s="49"/>
      <c r="D293" s="10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3.8">
      <c r="A294" s="49"/>
      <c r="B294" s="49"/>
      <c r="C294" s="49"/>
      <c r="D294" s="10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3.8">
      <c r="A295" s="49"/>
      <c r="B295" s="49"/>
      <c r="C295" s="49"/>
      <c r="D295" s="10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3.8">
      <c r="A296" s="49"/>
      <c r="B296" s="49"/>
      <c r="C296" s="49"/>
      <c r="D296" s="10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3.8">
      <c r="A297" s="49"/>
      <c r="B297" s="49"/>
      <c r="C297" s="49"/>
      <c r="D297" s="10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3.8">
      <c r="A298" s="49"/>
      <c r="B298" s="49"/>
      <c r="C298" s="49"/>
      <c r="D298" s="10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3.8">
      <c r="A299" s="49"/>
      <c r="B299" s="49"/>
      <c r="C299" s="49"/>
      <c r="D299" s="10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3.8">
      <c r="A300" s="49"/>
      <c r="B300" s="49"/>
      <c r="C300" s="49"/>
      <c r="D300" s="10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3.8">
      <c r="A301" s="49"/>
      <c r="B301" s="49"/>
      <c r="C301" s="49"/>
      <c r="D301" s="10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3.8">
      <c r="A302" s="49"/>
      <c r="B302" s="49"/>
      <c r="C302" s="49"/>
      <c r="D302" s="10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3.8">
      <c r="A303" s="49"/>
      <c r="B303" s="49"/>
      <c r="C303" s="49"/>
      <c r="D303" s="10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3.8">
      <c r="A304" s="49"/>
      <c r="B304" s="49"/>
      <c r="C304" s="49"/>
      <c r="D304" s="10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3.8">
      <c r="A305" s="49"/>
      <c r="B305" s="49"/>
      <c r="C305" s="49"/>
      <c r="D305" s="10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3.8">
      <c r="A306" s="49"/>
      <c r="B306" s="49"/>
      <c r="C306" s="49"/>
      <c r="D306" s="10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3.8">
      <c r="A307" s="49"/>
      <c r="B307" s="49"/>
      <c r="C307" s="49"/>
      <c r="D307" s="10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3.8">
      <c r="A308" s="49"/>
      <c r="B308" s="49"/>
      <c r="C308" s="49"/>
      <c r="D308" s="10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3.8">
      <c r="A309" s="49"/>
      <c r="B309" s="49"/>
      <c r="C309" s="49"/>
      <c r="D309" s="10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3.8">
      <c r="A310" s="49"/>
      <c r="B310" s="49"/>
      <c r="C310" s="49"/>
      <c r="D310" s="10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3.8">
      <c r="A311" s="49"/>
      <c r="B311" s="49"/>
      <c r="C311" s="49"/>
      <c r="D311" s="10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3.8">
      <c r="A312" s="49"/>
      <c r="B312" s="49"/>
      <c r="C312" s="49"/>
      <c r="D312" s="10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3.8">
      <c r="A313" s="49"/>
      <c r="B313" s="49"/>
      <c r="C313" s="49"/>
      <c r="D313" s="10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3.8">
      <c r="A314" s="49"/>
      <c r="B314" s="49"/>
      <c r="C314" s="49"/>
      <c r="D314" s="10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3.8">
      <c r="A315" s="49"/>
      <c r="B315" s="49"/>
      <c r="C315" s="49"/>
      <c r="D315" s="10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3.8">
      <c r="A316" s="49"/>
      <c r="B316" s="49"/>
      <c r="C316" s="49"/>
      <c r="D316" s="10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3.8">
      <c r="A317" s="49"/>
      <c r="B317" s="49"/>
      <c r="C317" s="49"/>
      <c r="D317" s="10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3.8">
      <c r="A318" s="49"/>
      <c r="B318" s="49"/>
      <c r="C318" s="49"/>
      <c r="D318" s="10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3.8">
      <c r="A319" s="49"/>
      <c r="B319" s="49"/>
      <c r="C319" s="49"/>
      <c r="D319" s="10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3.8">
      <c r="A320" s="49"/>
      <c r="B320" s="49"/>
      <c r="C320" s="49"/>
      <c r="D320" s="10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3.8">
      <c r="A321" s="49"/>
      <c r="B321" s="49"/>
      <c r="C321" s="49"/>
      <c r="D321" s="10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3.8">
      <c r="A322" s="49"/>
      <c r="B322" s="49"/>
      <c r="C322" s="49"/>
      <c r="D322" s="10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3.8">
      <c r="A323" s="49"/>
      <c r="B323" s="49"/>
      <c r="C323" s="49"/>
      <c r="D323" s="10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3.8">
      <c r="A324" s="49"/>
      <c r="B324" s="49"/>
      <c r="C324" s="49"/>
      <c r="D324" s="10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3.8">
      <c r="A325" s="49"/>
      <c r="B325" s="49"/>
      <c r="C325" s="49"/>
      <c r="D325" s="108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3.8">
      <c r="A326" s="49"/>
      <c r="B326" s="49"/>
      <c r="C326" s="49"/>
      <c r="D326" s="108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3.8">
      <c r="A327" s="49"/>
      <c r="B327" s="49"/>
      <c r="C327" s="49"/>
      <c r="D327" s="108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3.8">
      <c r="A328" s="49"/>
      <c r="B328" s="49"/>
      <c r="C328" s="49"/>
      <c r="D328" s="108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3.8">
      <c r="A329" s="49"/>
      <c r="B329" s="49"/>
      <c r="C329" s="49"/>
      <c r="D329" s="108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3.8">
      <c r="A330" s="49"/>
      <c r="B330" s="49"/>
      <c r="C330" s="49"/>
      <c r="D330" s="108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3.8">
      <c r="A331" s="49"/>
      <c r="B331" s="49"/>
      <c r="C331" s="49"/>
      <c r="D331" s="108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3.8">
      <c r="A332" s="49"/>
      <c r="B332" s="49"/>
      <c r="C332" s="49"/>
      <c r="D332" s="108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3.8">
      <c r="A333" s="49"/>
      <c r="B333" s="49"/>
      <c r="C333" s="49"/>
      <c r="D333" s="108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3.8">
      <c r="A334" s="49"/>
      <c r="B334" s="49"/>
      <c r="C334" s="49"/>
      <c r="D334" s="108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3.8">
      <c r="A335" s="49"/>
      <c r="B335" s="49"/>
      <c r="C335" s="49"/>
      <c r="D335" s="108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3.8">
      <c r="A336" s="49"/>
      <c r="B336" s="49"/>
      <c r="C336" s="49"/>
      <c r="D336" s="108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3.8">
      <c r="A337" s="49"/>
      <c r="B337" s="49"/>
      <c r="C337" s="49"/>
      <c r="D337" s="108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3.8">
      <c r="A338" s="49"/>
      <c r="B338" s="49"/>
      <c r="C338" s="49"/>
      <c r="D338" s="108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3.8">
      <c r="A339" s="49"/>
      <c r="B339" s="49"/>
      <c r="C339" s="49"/>
      <c r="D339" s="108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3.8">
      <c r="A340" s="49"/>
      <c r="B340" s="49"/>
      <c r="C340" s="49"/>
      <c r="D340" s="108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3.8">
      <c r="A341" s="49"/>
      <c r="B341" s="49"/>
      <c r="C341" s="49"/>
      <c r="D341" s="108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3.8">
      <c r="A342" s="49"/>
      <c r="B342" s="49"/>
      <c r="C342" s="49"/>
      <c r="D342" s="108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3.8">
      <c r="A343" s="49"/>
      <c r="B343" s="49"/>
      <c r="C343" s="49"/>
      <c r="D343" s="108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3.8">
      <c r="A344" s="49"/>
      <c r="B344" s="49"/>
      <c r="C344" s="49"/>
      <c r="D344" s="108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3.8">
      <c r="A345" s="49"/>
      <c r="B345" s="49"/>
      <c r="C345" s="49"/>
      <c r="D345" s="108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3.8">
      <c r="A346" s="49"/>
      <c r="B346" s="49"/>
      <c r="C346" s="49"/>
      <c r="D346" s="108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3.8">
      <c r="A347" s="49"/>
      <c r="B347" s="49"/>
      <c r="C347" s="49"/>
      <c r="D347" s="108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3.8">
      <c r="A348" s="49"/>
      <c r="B348" s="49"/>
      <c r="C348" s="49"/>
      <c r="D348" s="108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3.8">
      <c r="A349" s="49"/>
      <c r="B349" s="49"/>
      <c r="C349" s="49"/>
      <c r="D349" s="108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3.8">
      <c r="A350" s="49"/>
      <c r="B350" s="49"/>
      <c r="C350" s="49"/>
      <c r="D350" s="108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3.8">
      <c r="A351" s="49"/>
      <c r="B351" s="49"/>
      <c r="C351" s="49"/>
      <c r="D351" s="108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3.8">
      <c r="A352" s="49"/>
      <c r="B352" s="49"/>
      <c r="C352" s="49"/>
      <c r="D352" s="108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3.8">
      <c r="A353" s="49"/>
      <c r="B353" s="49"/>
      <c r="C353" s="49"/>
      <c r="D353" s="108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3.8">
      <c r="A354" s="49"/>
      <c r="B354" s="49"/>
      <c r="C354" s="49"/>
      <c r="D354" s="108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3.8">
      <c r="A355" s="49"/>
      <c r="B355" s="49"/>
      <c r="C355" s="49"/>
      <c r="D355" s="108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3.8">
      <c r="A356" s="49"/>
      <c r="B356" s="49"/>
      <c r="C356" s="49"/>
      <c r="D356" s="108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3.8">
      <c r="A357" s="49"/>
      <c r="B357" s="49"/>
      <c r="C357" s="49"/>
      <c r="D357" s="108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3.8">
      <c r="A358" s="49"/>
      <c r="B358" s="49"/>
      <c r="C358" s="49"/>
      <c r="D358" s="108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3.8">
      <c r="A359" s="49"/>
      <c r="B359" s="49"/>
      <c r="C359" s="49"/>
      <c r="D359" s="108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3.8">
      <c r="A360" s="49"/>
      <c r="B360" s="49"/>
      <c r="C360" s="49"/>
      <c r="D360" s="108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3.8">
      <c r="A361" s="49"/>
      <c r="B361" s="49"/>
      <c r="C361" s="49"/>
      <c r="D361" s="108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3.8">
      <c r="A362" s="49"/>
      <c r="B362" s="49"/>
      <c r="C362" s="49"/>
      <c r="D362" s="108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3.8">
      <c r="A363" s="49"/>
      <c r="B363" s="49"/>
      <c r="C363" s="49"/>
      <c r="D363" s="108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3.8">
      <c r="A364" s="49"/>
      <c r="B364" s="49"/>
      <c r="C364" s="49"/>
      <c r="D364" s="108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3.8">
      <c r="A365" s="49"/>
      <c r="B365" s="49"/>
      <c r="C365" s="49"/>
      <c r="D365" s="108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3.8">
      <c r="A366" s="49"/>
      <c r="B366" s="49"/>
      <c r="C366" s="49"/>
      <c r="D366" s="108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3.8">
      <c r="A367" s="49"/>
      <c r="B367" s="49"/>
      <c r="C367" s="49"/>
      <c r="D367" s="108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3.8">
      <c r="A368" s="49"/>
      <c r="B368" s="49"/>
      <c r="C368" s="49"/>
      <c r="D368" s="108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3.8">
      <c r="A369" s="49"/>
      <c r="B369" s="49"/>
      <c r="C369" s="49"/>
      <c r="D369" s="108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3.8">
      <c r="A370" s="49"/>
      <c r="B370" s="49"/>
      <c r="C370" s="49"/>
      <c r="D370" s="108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3.8">
      <c r="A371" s="49"/>
      <c r="B371" s="49"/>
      <c r="C371" s="49"/>
      <c r="D371" s="108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3.8">
      <c r="A372" s="49"/>
      <c r="B372" s="49"/>
      <c r="C372" s="49"/>
      <c r="D372" s="108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3.8">
      <c r="A373" s="49"/>
      <c r="B373" s="49"/>
      <c r="C373" s="49"/>
      <c r="D373" s="108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3.8">
      <c r="A374" s="49"/>
      <c r="B374" s="49"/>
      <c r="C374" s="49"/>
      <c r="D374" s="108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3.8">
      <c r="A375" s="49"/>
      <c r="B375" s="49"/>
      <c r="C375" s="49"/>
      <c r="D375" s="108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3.8">
      <c r="A376" s="49"/>
      <c r="B376" s="49"/>
      <c r="C376" s="49"/>
      <c r="D376" s="108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3.8">
      <c r="A377" s="49"/>
      <c r="B377" s="49"/>
      <c r="C377" s="49"/>
      <c r="D377" s="108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3.8">
      <c r="A378" s="49"/>
      <c r="B378" s="49"/>
      <c r="C378" s="49"/>
      <c r="D378" s="108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3.8">
      <c r="A379" s="49"/>
      <c r="B379" s="49"/>
      <c r="C379" s="49"/>
      <c r="D379" s="108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3.8">
      <c r="A380" s="49"/>
      <c r="B380" s="49"/>
      <c r="C380" s="49"/>
      <c r="D380" s="108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3.8">
      <c r="A381" s="49"/>
      <c r="B381" s="49"/>
      <c r="C381" s="49"/>
      <c r="D381" s="108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3.8">
      <c r="A382" s="49"/>
      <c r="B382" s="49"/>
      <c r="C382" s="49"/>
      <c r="D382" s="108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3.8">
      <c r="A383" s="49"/>
      <c r="B383" s="49"/>
      <c r="C383" s="49"/>
      <c r="D383" s="108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3.8">
      <c r="A384" s="49"/>
      <c r="B384" s="49"/>
      <c r="C384" s="49"/>
      <c r="D384" s="108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3.8">
      <c r="A385" s="49"/>
      <c r="B385" s="49"/>
      <c r="C385" s="49"/>
      <c r="D385" s="108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3.8">
      <c r="A386" s="49"/>
      <c r="B386" s="49"/>
      <c r="C386" s="49"/>
      <c r="D386" s="108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3.8">
      <c r="A387" s="49"/>
      <c r="B387" s="49"/>
      <c r="C387" s="49"/>
      <c r="D387" s="108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3.8">
      <c r="A388" s="49"/>
      <c r="B388" s="49"/>
      <c r="C388" s="49"/>
      <c r="D388" s="108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3.8">
      <c r="A389" s="49"/>
      <c r="B389" s="49"/>
      <c r="C389" s="49"/>
      <c r="D389" s="108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3.8">
      <c r="A390" s="49"/>
      <c r="B390" s="49"/>
      <c r="C390" s="49"/>
      <c r="D390" s="108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3.8">
      <c r="A391" s="49"/>
      <c r="B391" s="49"/>
      <c r="C391" s="49"/>
      <c r="D391" s="108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3.8">
      <c r="A392" s="49"/>
      <c r="B392" s="49"/>
      <c r="C392" s="49"/>
      <c r="D392" s="108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3.8">
      <c r="A393" s="49"/>
      <c r="B393" s="49"/>
      <c r="C393" s="49"/>
      <c r="D393" s="108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3.8">
      <c r="A394" s="49"/>
      <c r="B394" s="49"/>
      <c r="C394" s="49"/>
      <c r="D394" s="108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3.8">
      <c r="A395" s="49"/>
      <c r="B395" s="49"/>
      <c r="C395" s="49"/>
      <c r="D395" s="108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3.8">
      <c r="A396" s="49"/>
      <c r="B396" s="49"/>
      <c r="C396" s="49"/>
      <c r="D396" s="108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3.8">
      <c r="A397" s="49"/>
      <c r="B397" s="49"/>
      <c r="C397" s="49"/>
      <c r="D397" s="108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3.8">
      <c r="A398" s="49"/>
      <c r="B398" s="49"/>
      <c r="C398" s="49"/>
      <c r="D398" s="108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3.8">
      <c r="A399" s="49"/>
      <c r="B399" s="49"/>
      <c r="C399" s="49"/>
      <c r="D399" s="108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3.8">
      <c r="A400" s="49"/>
      <c r="B400" s="49"/>
      <c r="C400" s="49"/>
      <c r="D400" s="108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3.8">
      <c r="A401" s="49"/>
      <c r="B401" s="49"/>
      <c r="C401" s="49"/>
      <c r="D401" s="108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3.8">
      <c r="A402" s="49"/>
      <c r="B402" s="49"/>
      <c r="C402" s="49"/>
      <c r="D402" s="108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3.8">
      <c r="A403" s="49"/>
      <c r="B403" s="49"/>
      <c r="C403" s="49"/>
      <c r="D403" s="108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3.8">
      <c r="A404" s="49"/>
      <c r="B404" s="49"/>
      <c r="C404" s="49"/>
      <c r="D404" s="108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3.8">
      <c r="A405" s="49"/>
      <c r="B405" s="49"/>
      <c r="C405" s="49"/>
      <c r="D405" s="108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3.8">
      <c r="A406" s="49"/>
      <c r="B406" s="49"/>
      <c r="C406" s="49"/>
      <c r="D406" s="108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3.8">
      <c r="A407" s="49"/>
      <c r="B407" s="49"/>
      <c r="C407" s="49"/>
      <c r="D407" s="108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3.8">
      <c r="A408" s="49"/>
      <c r="B408" s="49"/>
      <c r="C408" s="49"/>
      <c r="D408" s="108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3.8">
      <c r="A409" s="49"/>
      <c r="B409" s="49"/>
      <c r="C409" s="49"/>
      <c r="D409" s="108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3.8">
      <c r="A410" s="49"/>
      <c r="B410" s="49"/>
      <c r="C410" s="49"/>
      <c r="D410" s="108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3.8">
      <c r="A411" s="49"/>
      <c r="B411" s="49"/>
      <c r="C411" s="49"/>
      <c r="D411" s="108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3.8">
      <c r="A412" s="49"/>
      <c r="B412" s="49"/>
      <c r="C412" s="49"/>
      <c r="D412" s="108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3.8">
      <c r="A413" s="49"/>
      <c r="B413" s="49"/>
      <c r="C413" s="49"/>
      <c r="D413" s="108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3.8">
      <c r="A414" s="49"/>
      <c r="B414" s="49"/>
      <c r="C414" s="49"/>
      <c r="D414" s="108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3.8">
      <c r="A415" s="49"/>
      <c r="B415" s="49"/>
      <c r="C415" s="49"/>
      <c r="D415" s="108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3.8">
      <c r="A416" s="49"/>
      <c r="B416" s="49"/>
      <c r="C416" s="49"/>
      <c r="D416" s="108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3.8">
      <c r="A417" s="49"/>
      <c r="B417" s="49"/>
      <c r="C417" s="49"/>
      <c r="D417" s="108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3.8">
      <c r="A418" s="49"/>
      <c r="B418" s="49"/>
      <c r="C418" s="49"/>
      <c r="D418" s="108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3.8">
      <c r="A419" s="49"/>
      <c r="B419" s="49"/>
      <c r="C419" s="49"/>
      <c r="D419" s="108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3.8">
      <c r="A420" s="49"/>
      <c r="B420" s="49"/>
      <c r="C420" s="49"/>
      <c r="D420" s="108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3.8">
      <c r="A421" s="49"/>
      <c r="B421" s="49"/>
      <c r="C421" s="49"/>
      <c r="D421" s="108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3.8">
      <c r="A422" s="49"/>
      <c r="B422" s="49"/>
      <c r="C422" s="49"/>
      <c r="D422" s="108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3.8">
      <c r="A423" s="49"/>
      <c r="B423" s="49"/>
      <c r="C423" s="49"/>
      <c r="D423" s="108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3.8">
      <c r="A424" s="49"/>
      <c r="B424" s="49"/>
      <c r="C424" s="49"/>
      <c r="D424" s="108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3.8">
      <c r="A425" s="49"/>
      <c r="B425" s="49"/>
      <c r="C425" s="49"/>
      <c r="D425" s="108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3.8">
      <c r="A426" s="49"/>
      <c r="B426" s="49"/>
      <c r="C426" s="49"/>
      <c r="D426" s="108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3.8">
      <c r="A427" s="49"/>
      <c r="B427" s="49"/>
      <c r="C427" s="49"/>
      <c r="D427" s="108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3.8">
      <c r="A428" s="49"/>
      <c r="B428" s="49"/>
      <c r="C428" s="49"/>
      <c r="D428" s="108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3.8">
      <c r="A429" s="49"/>
      <c r="B429" s="49"/>
      <c r="C429" s="49"/>
      <c r="D429" s="108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3.8">
      <c r="A430" s="49"/>
      <c r="B430" s="49"/>
      <c r="C430" s="49"/>
      <c r="D430" s="108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3.8">
      <c r="A431" s="49"/>
      <c r="B431" s="49"/>
      <c r="C431" s="49"/>
      <c r="D431" s="108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3.8">
      <c r="A432" s="49"/>
      <c r="B432" s="49"/>
      <c r="C432" s="49"/>
      <c r="D432" s="108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3.8">
      <c r="A433" s="49"/>
      <c r="B433" s="49"/>
      <c r="C433" s="49"/>
      <c r="D433" s="108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3.8">
      <c r="A434" s="49"/>
      <c r="B434" s="49"/>
      <c r="C434" s="49"/>
      <c r="D434" s="108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3.8">
      <c r="A435" s="49"/>
      <c r="B435" s="49"/>
      <c r="C435" s="49"/>
      <c r="D435" s="108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3.8">
      <c r="A436" s="49"/>
      <c r="B436" s="49"/>
      <c r="C436" s="49"/>
      <c r="D436" s="108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3.8">
      <c r="A437" s="49"/>
      <c r="B437" s="49"/>
      <c r="C437" s="49"/>
      <c r="D437" s="108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3.8">
      <c r="A438" s="49"/>
      <c r="B438" s="49"/>
      <c r="C438" s="49"/>
      <c r="D438" s="108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3.8">
      <c r="A439" s="49"/>
      <c r="B439" s="49"/>
      <c r="C439" s="49"/>
      <c r="D439" s="108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3.8">
      <c r="A440" s="49"/>
      <c r="B440" s="49"/>
      <c r="C440" s="49"/>
      <c r="D440" s="108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3.8">
      <c r="A441" s="49"/>
      <c r="B441" s="49"/>
      <c r="C441" s="49"/>
      <c r="D441" s="108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3.8">
      <c r="A442" s="49"/>
      <c r="B442" s="49"/>
      <c r="C442" s="49"/>
      <c r="D442" s="108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3.8">
      <c r="A443" s="49"/>
      <c r="B443" s="49"/>
      <c r="C443" s="49"/>
      <c r="D443" s="108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3.8">
      <c r="A444" s="49"/>
      <c r="B444" s="49"/>
      <c r="C444" s="49"/>
      <c r="D444" s="108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3.8">
      <c r="A445" s="49"/>
      <c r="B445" s="49"/>
      <c r="C445" s="49"/>
      <c r="D445" s="108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3.8">
      <c r="A446" s="49"/>
      <c r="B446" s="49"/>
      <c r="C446" s="49"/>
      <c r="D446" s="108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3.8">
      <c r="A447" s="49"/>
      <c r="B447" s="49"/>
      <c r="C447" s="49"/>
      <c r="D447" s="108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3.8">
      <c r="A448" s="49"/>
      <c r="B448" s="49"/>
      <c r="C448" s="49"/>
      <c r="D448" s="108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3.8">
      <c r="A449" s="49"/>
      <c r="B449" s="49"/>
      <c r="C449" s="49"/>
      <c r="D449" s="108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3.8">
      <c r="A450" s="49"/>
      <c r="B450" s="49"/>
      <c r="C450" s="49"/>
      <c r="D450" s="108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3.8">
      <c r="A451" s="49"/>
      <c r="B451" s="49"/>
      <c r="C451" s="49"/>
      <c r="D451" s="108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3.8">
      <c r="A452" s="49"/>
      <c r="B452" s="49"/>
      <c r="C452" s="49"/>
      <c r="D452" s="108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3.8">
      <c r="A453" s="49"/>
      <c r="B453" s="49"/>
      <c r="C453" s="49"/>
      <c r="D453" s="108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3.8">
      <c r="A454" s="49"/>
      <c r="B454" s="49"/>
      <c r="C454" s="49"/>
      <c r="D454" s="108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3.8">
      <c r="A455" s="49"/>
      <c r="B455" s="49"/>
      <c r="C455" s="49"/>
      <c r="D455" s="108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3.8">
      <c r="A456" s="49"/>
      <c r="B456" s="49"/>
      <c r="C456" s="49"/>
      <c r="D456" s="108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3.8">
      <c r="A457" s="49"/>
      <c r="B457" s="49"/>
      <c r="C457" s="49"/>
      <c r="D457" s="108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3.8">
      <c r="A458" s="49"/>
      <c r="B458" s="49"/>
      <c r="C458" s="49"/>
      <c r="D458" s="108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3.8">
      <c r="A459" s="49"/>
      <c r="B459" s="49"/>
      <c r="C459" s="49"/>
      <c r="D459" s="108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3.8">
      <c r="A460" s="49"/>
      <c r="B460" s="49"/>
      <c r="C460" s="49"/>
      <c r="D460" s="108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3.8">
      <c r="A461" s="49"/>
      <c r="B461" s="49"/>
      <c r="C461" s="49"/>
      <c r="D461" s="108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3.8">
      <c r="A462" s="49"/>
      <c r="B462" s="49"/>
      <c r="C462" s="49"/>
      <c r="D462" s="108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3.8">
      <c r="A463" s="49"/>
      <c r="B463" s="49"/>
      <c r="C463" s="49"/>
      <c r="D463" s="108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3.8">
      <c r="A464" s="49"/>
      <c r="B464" s="49"/>
      <c r="C464" s="49"/>
      <c r="D464" s="108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3.8">
      <c r="A465" s="49"/>
      <c r="B465" s="49"/>
      <c r="C465" s="49"/>
      <c r="D465" s="108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3.8">
      <c r="A466" s="49"/>
      <c r="B466" s="49"/>
      <c r="C466" s="49"/>
      <c r="D466" s="108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3.8">
      <c r="A467" s="49"/>
      <c r="B467" s="49"/>
      <c r="C467" s="49"/>
      <c r="D467" s="108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3.8">
      <c r="A468" s="49"/>
      <c r="B468" s="49"/>
      <c r="C468" s="49"/>
      <c r="D468" s="108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3.8">
      <c r="A469" s="49"/>
      <c r="B469" s="49"/>
      <c r="C469" s="49"/>
      <c r="D469" s="108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3.8">
      <c r="A470" s="49"/>
      <c r="B470" s="49"/>
      <c r="C470" s="49"/>
      <c r="D470" s="108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3.8">
      <c r="A471" s="49"/>
      <c r="B471" s="49"/>
      <c r="C471" s="49"/>
      <c r="D471" s="108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3.8">
      <c r="A472" s="49"/>
      <c r="B472" s="49"/>
      <c r="C472" s="49"/>
      <c r="D472" s="108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3.8">
      <c r="A473" s="49"/>
      <c r="B473" s="49"/>
      <c r="C473" s="49"/>
      <c r="D473" s="108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3.8">
      <c r="A474" s="49"/>
      <c r="B474" s="49"/>
      <c r="C474" s="49"/>
      <c r="D474" s="108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3.8">
      <c r="A475" s="49"/>
      <c r="B475" s="49"/>
      <c r="C475" s="49"/>
      <c r="D475" s="108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3.8">
      <c r="A476" s="49"/>
      <c r="B476" s="49"/>
      <c r="C476" s="49"/>
      <c r="D476" s="108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3.8">
      <c r="A477" s="49"/>
      <c r="B477" s="49"/>
      <c r="C477" s="49"/>
      <c r="D477" s="108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3.8">
      <c r="A478" s="49"/>
      <c r="B478" s="49"/>
      <c r="C478" s="49"/>
      <c r="D478" s="108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3.8">
      <c r="A479" s="49"/>
      <c r="B479" s="49"/>
      <c r="C479" s="49"/>
      <c r="D479" s="108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3.8">
      <c r="A480" s="49"/>
      <c r="B480" s="49"/>
      <c r="C480" s="49"/>
      <c r="D480" s="108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3.8">
      <c r="A481" s="49"/>
      <c r="B481" s="49"/>
      <c r="C481" s="49"/>
      <c r="D481" s="108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3.8">
      <c r="A482" s="49"/>
      <c r="B482" s="49"/>
      <c r="C482" s="49"/>
      <c r="D482" s="108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3.8">
      <c r="A483" s="49"/>
      <c r="B483" s="49"/>
      <c r="C483" s="49"/>
      <c r="D483" s="108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3.8">
      <c r="A484" s="49"/>
      <c r="B484" s="49"/>
      <c r="C484" s="49"/>
      <c r="D484" s="108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3.8">
      <c r="A485" s="49"/>
      <c r="B485" s="49"/>
      <c r="C485" s="49"/>
      <c r="D485" s="108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3.8">
      <c r="A486" s="49"/>
      <c r="B486" s="49"/>
      <c r="C486" s="49"/>
      <c r="D486" s="108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3.8">
      <c r="A487" s="49"/>
      <c r="B487" s="49"/>
      <c r="C487" s="49"/>
      <c r="D487" s="108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3.8">
      <c r="A488" s="49"/>
      <c r="B488" s="49"/>
      <c r="C488" s="49"/>
      <c r="D488" s="108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3.8">
      <c r="A489" s="49"/>
      <c r="B489" s="49"/>
      <c r="C489" s="49"/>
      <c r="D489" s="108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3.8">
      <c r="A490" s="49"/>
      <c r="B490" s="49"/>
      <c r="C490" s="49"/>
      <c r="D490" s="108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3.8">
      <c r="A491" s="49"/>
      <c r="B491" s="49"/>
      <c r="C491" s="49"/>
      <c r="D491" s="108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3.8">
      <c r="A492" s="49"/>
      <c r="B492" s="49"/>
      <c r="C492" s="49"/>
      <c r="D492" s="108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3.8">
      <c r="A493" s="49"/>
      <c r="B493" s="49"/>
      <c r="C493" s="49"/>
      <c r="D493" s="108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3.8">
      <c r="A494" s="49"/>
      <c r="B494" s="49"/>
      <c r="C494" s="49"/>
      <c r="D494" s="108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3.8">
      <c r="A495" s="49"/>
      <c r="B495" s="49"/>
      <c r="C495" s="49"/>
      <c r="D495" s="108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3.8">
      <c r="A496" s="49"/>
      <c r="B496" s="49"/>
      <c r="C496" s="49"/>
      <c r="D496" s="108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3.8">
      <c r="A497" s="49"/>
      <c r="B497" s="49"/>
      <c r="C497" s="49"/>
      <c r="D497" s="108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3.8">
      <c r="A498" s="49"/>
      <c r="B498" s="49"/>
      <c r="C498" s="49"/>
      <c r="D498" s="108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3.8">
      <c r="A499" s="49"/>
      <c r="B499" s="49"/>
      <c r="C499" s="49"/>
      <c r="D499" s="108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3.8">
      <c r="A500" s="49"/>
      <c r="B500" s="49"/>
      <c r="C500" s="49"/>
      <c r="D500" s="108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3.8">
      <c r="A501" s="49"/>
      <c r="B501" s="49"/>
      <c r="C501" s="49"/>
      <c r="D501" s="108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3.8">
      <c r="A502" s="49"/>
      <c r="B502" s="49"/>
      <c r="C502" s="49"/>
      <c r="D502" s="108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3.8">
      <c r="A503" s="49"/>
      <c r="B503" s="49"/>
      <c r="C503" s="49"/>
      <c r="D503" s="108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3.8">
      <c r="A504" s="49"/>
      <c r="B504" s="49"/>
      <c r="C504" s="49"/>
      <c r="D504" s="108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3.8">
      <c r="A505" s="49"/>
      <c r="B505" s="49"/>
      <c r="C505" s="49"/>
      <c r="D505" s="108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3.8">
      <c r="A506" s="49"/>
      <c r="B506" s="49"/>
      <c r="C506" s="49"/>
      <c r="D506" s="108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3.8">
      <c r="A507" s="49"/>
      <c r="B507" s="49"/>
      <c r="C507" s="49"/>
      <c r="D507" s="108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3.8">
      <c r="A508" s="49"/>
      <c r="B508" s="49"/>
      <c r="C508" s="49"/>
      <c r="D508" s="108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3.8">
      <c r="A509" s="49"/>
      <c r="B509" s="49"/>
      <c r="C509" s="49"/>
      <c r="D509" s="108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3.8">
      <c r="A510" s="49"/>
      <c r="B510" s="49"/>
      <c r="C510" s="49"/>
      <c r="D510" s="108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3.8">
      <c r="A511" s="49"/>
      <c r="B511" s="49"/>
      <c r="C511" s="49"/>
      <c r="D511" s="108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3.8">
      <c r="A512" s="49"/>
      <c r="B512" s="49"/>
      <c r="C512" s="49"/>
      <c r="D512" s="108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3.8">
      <c r="A513" s="49"/>
      <c r="B513" s="49"/>
      <c r="C513" s="49"/>
      <c r="D513" s="108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3.8">
      <c r="A514" s="49"/>
      <c r="B514" s="49"/>
      <c r="C514" s="49"/>
      <c r="D514" s="108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3.8">
      <c r="A515" s="49"/>
      <c r="B515" s="49"/>
      <c r="C515" s="49"/>
      <c r="D515" s="108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3.8">
      <c r="A516" s="49"/>
      <c r="B516" s="49"/>
      <c r="C516" s="49"/>
      <c r="D516" s="108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3.8">
      <c r="A517" s="49"/>
      <c r="B517" s="49"/>
      <c r="C517" s="49"/>
      <c r="D517" s="108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3.8">
      <c r="A518" s="49"/>
      <c r="B518" s="49"/>
      <c r="C518" s="49"/>
      <c r="D518" s="108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3.8">
      <c r="A519" s="49"/>
      <c r="B519" s="49"/>
      <c r="C519" s="49"/>
      <c r="D519" s="108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3.8">
      <c r="A520" s="49"/>
      <c r="B520" s="49"/>
      <c r="C520" s="49"/>
      <c r="D520" s="108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3.8">
      <c r="A521" s="49"/>
      <c r="B521" s="49"/>
      <c r="C521" s="49"/>
      <c r="D521" s="108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3.8">
      <c r="A522" s="49"/>
      <c r="B522" s="49"/>
      <c r="C522" s="49"/>
      <c r="D522" s="108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3.8">
      <c r="A523" s="49"/>
      <c r="B523" s="49"/>
      <c r="C523" s="49"/>
      <c r="D523" s="108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3.8">
      <c r="A524" s="49"/>
      <c r="B524" s="49"/>
      <c r="C524" s="49"/>
      <c r="D524" s="108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3.8">
      <c r="A525" s="49"/>
      <c r="B525" s="49"/>
      <c r="C525" s="49"/>
      <c r="D525" s="108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3.8">
      <c r="A526" s="49"/>
      <c r="B526" s="49"/>
      <c r="C526" s="49"/>
      <c r="D526" s="108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3.8">
      <c r="A527" s="49"/>
      <c r="B527" s="49"/>
      <c r="C527" s="49"/>
      <c r="D527" s="108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3.8">
      <c r="A528" s="49"/>
      <c r="B528" s="49"/>
      <c r="C528" s="49"/>
      <c r="D528" s="108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3.8">
      <c r="A529" s="49"/>
      <c r="B529" s="49"/>
      <c r="C529" s="49"/>
      <c r="D529" s="108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3.8">
      <c r="A530" s="49"/>
      <c r="B530" s="49"/>
      <c r="C530" s="49"/>
      <c r="D530" s="108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3.8">
      <c r="A531" s="49"/>
      <c r="B531" s="49"/>
      <c r="C531" s="49"/>
      <c r="D531" s="108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3.8">
      <c r="A532" s="49"/>
      <c r="B532" s="49"/>
      <c r="C532" s="49"/>
      <c r="D532" s="108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3.8">
      <c r="A533" s="49"/>
      <c r="B533" s="49"/>
      <c r="C533" s="49"/>
      <c r="D533" s="108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3.8">
      <c r="A534" s="49"/>
      <c r="B534" s="49"/>
      <c r="C534" s="49"/>
      <c r="D534" s="108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3.8">
      <c r="A535" s="49"/>
      <c r="B535" s="49"/>
      <c r="C535" s="49"/>
      <c r="D535" s="108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3.8">
      <c r="A536" s="49"/>
      <c r="B536" s="49"/>
      <c r="C536" s="49"/>
      <c r="D536" s="108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3.8">
      <c r="A537" s="49"/>
      <c r="B537" s="49"/>
      <c r="C537" s="49"/>
      <c r="D537" s="108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3.8">
      <c r="A538" s="49"/>
      <c r="B538" s="49"/>
      <c r="C538" s="49"/>
      <c r="D538" s="108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3.8">
      <c r="A539" s="49"/>
      <c r="B539" s="49"/>
      <c r="C539" s="49"/>
      <c r="D539" s="108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3.8">
      <c r="A540" s="49"/>
      <c r="B540" s="49"/>
      <c r="C540" s="49"/>
      <c r="D540" s="108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3.8">
      <c r="A541" s="49"/>
      <c r="B541" s="49"/>
      <c r="C541" s="49"/>
      <c r="D541" s="108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3.8">
      <c r="A542" s="49"/>
      <c r="B542" s="49"/>
      <c r="C542" s="49"/>
      <c r="D542" s="108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3.8">
      <c r="A543" s="49"/>
      <c r="B543" s="49"/>
      <c r="C543" s="49"/>
      <c r="D543" s="108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3.8">
      <c r="A544" s="49"/>
      <c r="B544" s="49"/>
      <c r="C544" s="49"/>
      <c r="D544" s="108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3.8">
      <c r="A545" s="49"/>
      <c r="B545" s="49"/>
      <c r="C545" s="49"/>
      <c r="D545" s="108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3.8">
      <c r="A546" s="49"/>
      <c r="B546" s="49"/>
      <c r="C546" s="49"/>
      <c r="D546" s="108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3.8">
      <c r="A547" s="49"/>
      <c r="B547" s="49"/>
      <c r="C547" s="49"/>
      <c r="D547" s="108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3.8">
      <c r="A548" s="49"/>
      <c r="B548" s="49"/>
      <c r="C548" s="49"/>
      <c r="D548" s="108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3.8">
      <c r="A549" s="49"/>
      <c r="B549" s="49"/>
      <c r="C549" s="49"/>
      <c r="D549" s="108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3.8">
      <c r="A550" s="49"/>
      <c r="B550" s="49"/>
      <c r="C550" s="49"/>
      <c r="D550" s="108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3.8">
      <c r="A551" s="49"/>
      <c r="B551" s="49"/>
      <c r="C551" s="49"/>
      <c r="D551" s="108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3.8">
      <c r="A552" s="49"/>
      <c r="B552" s="49"/>
      <c r="C552" s="49"/>
      <c r="D552" s="108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3.8">
      <c r="A553" s="49"/>
      <c r="B553" s="49"/>
      <c r="C553" s="49"/>
      <c r="D553" s="108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3.8">
      <c r="A554" s="49"/>
      <c r="B554" s="49"/>
      <c r="C554" s="49"/>
      <c r="D554" s="108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3.8">
      <c r="A555" s="49"/>
      <c r="B555" s="49"/>
      <c r="C555" s="49"/>
      <c r="D555" s="108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3.8">
      <c r="A556" s="49"/>
      <c r="B556" s="49"/>
      <c r="C556" s="49"/>
      <c r="D556" s="108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3.8">
      <c r="A557" s="49"/>
      <c r="B557" s="49"/>
      <c r="C557" s="49"/>
      <c r="D557" s="108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3.8">
      <c r="A558" s="49"/>
      <c r="B558" s="49"/>
      <c r="C558" s="49"/>
      <c r="D558" s="108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3.8">
      <c r="A559" s="49"/>
      <c r="B559" s="49"/>
      <c r="C559" s="49"/>
      <c r="D559" s="108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3.8">
      <c r="A560" s="49"/>
      <c r="B560" s="49"/>
      <c r="C560" s="49"/>
      <c r="D560" s="108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3.8">
      <c r="A561" s="49"/>
      <c r="B561" s="49"/>
      <c r="C561" s="49"/>
      <c r="D561" s="108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3.8">
      <c r="A562" s="49"/>
      <c r="B562" s="49"/>
      <c r="C562" s="49"/>
      <c r="D562" s="108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3.8">
      <c r="A563" s="49"/>
      <c r="B563" s="49"/>
      <c r="C563" s="49"/>
      <c r="D563" s="108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3.8">
      <c r="A564" s="49"/>
      <c r="B564" s="49"/>
      <c r="C564" s="49"/>
      <c r="D564" s="108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3.8">
      <c r="A565" s="49"/>
      <c r="B565" s="49"/>
      <c r="C565" s="49"/>
      <c r="D565" s="108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3.8">
      <c r="A566" s="49"/>
      <c r="B566" s="49"/>
      <c r="C566" s="49"/>
      <c r="D566" s="108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3.8">
      <c r="A567" s="49"/>
      <c r="B567" s="49"/>
      <c r="C567" s="49"/>
      <c r="D567" s="108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3.8">
      <c r="A568" s="49"/>
      <c r="B568" s="49"/>
      <c r="C568" s="49"/>
      <c r="D568" s="108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3.8">
      <c r="A569" s="49"/>
      <c r="B569" s="49"/>
      <c r="C569" s="49"/>
      <c r="D569" s="108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3.8">
      <c r="A570" s="49"/>
      <c r="B570" s="49"/>
      <c r="C570" s="49"/>
      <c r="D570" s="108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3.8">
      <c r="A571" s="49"/>
      <c r="B571" s="49"/>
      <c r="C571" s="49"/>
      <c r="D571" s="108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3.8">
      <c r="A572" s="49"/>
      <c r="B572" s="49"/>
      <c r="C572" s="49"/>
      <c r="D572" s="108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3.8">
      <c r="A573" s="49"/>
      <c r="B573" s="49"/>
      <c r="C573" s="49"/>
      <c r="D573" s="108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3.8">
      <c r="A574" s="49"/>
      <c r="B574" s="49"/>
      <c r="C574" s="49"/>
      <c r="D574" s="108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3.8">
      <c r="A575" s="49"/>
      <c r="B575" s="49"/>
      <c r="C575" s="49"/>
      <c r="D575" s="108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3.8">
      <c r="A576" s="49"/>
      <c r="B576" s="49"/>
      <c r="C576" s="49"/>
      <c r="D576" s="108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3.8">
      <c r="A577" s="49"/>
      <c r="B577" s="49"/>
      <c r="C577" s="49"/>
      <c r="D577" s="108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3.8">
      <c r="A578" s="49"/>
      <c r="B578" s="49"/>
      <c r="C578" s="49"/>
      <c r="D578" s="108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3.8">
      <c r="A579" s="49"/>
      <c r="B579" s="49"/>
      <c r="C579" s="49"/>
      <c r="D579" s="108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3.8">
      <c r="A580" s="49"/>
      <c r="B580" s="49"/>
      <c r="C580" s="49"/>
      <c r="D580" s="108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3.8">
      <c r="A581" s="49"/>
      <c r="B581" s="49"/>
      <c r="C581" s="49"/>
      <c r="D581" s="108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3.8">
      <c r="A582" s="49"/>
      <c r="B582" s="49"/>
      <c r="C582" s="49"/>
      <c r="D582" s="108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3.8">
      <c r="A583" s="49"/>
      <c r="B583" s="49"/>
      <c r="C583" s="49"/>
      <c r="D583" s="108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3.8">
      <c r="A584" s="49"/>
      <c r="B584" s="49"/>
      <c r="C584" s="49"/>
      <c r="D584" s="108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3.8">
      <c r="A585" s="49"/>
      <c r="B585" s="49"/>
      <c r="C585" s="49"/>
      <c r="D585" s="108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3.8">
      <c r="A586" s="49"/>
      <c r="B586" s="49"/>
      <c r="C586" s="49"/>
      <c r="D586" s="108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3.8">
      <c r="A587" s="49"/>
      <c r="B587" s="49"/>
      <c r="C587" s="49"/>
      <c r="D587" s="108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3.8">
      <c r="A588" s="49"/>
      <c r="B588" s="49"/>
      <c r="C588" s="49"/>
      <c r="D588" s="108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3.8">
      <c r="A589" s="49"/>
      <c r="B589" s="49"/>
      <c r="C589" s="49"/>
      <c r="D589" s="108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3.8">
      <c r="A590" s="49"/>
      <c r="B590" s="49"/>
      <c r="C590" s="49"/>
      <c r="D590" s="108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3.8">
      <c r="A591" s="49"/>
      <c r="B591" s="49"/>
      <c r="C591" s="49"/>
      <c r="D591" s="108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3.8">
      <c r="A592" s="49"/>
      <c r="B592" s="49"/>
      <c r="C592" s="49"/>
      <c r="D592" s="108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3.8">
      <c r="A593" s="49"/>
      <c r="B593" s="49"/>
      <c r="C593" s="49"/>
      <c r="D593" s="108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3.8">
      <c r="A594" s="49"/>
      <c r="B594" s="49"/>
      <c r="C594" s="49"/>
      <c r="D594" s="108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3.8">
      <c r="A595" s="49"/>
      <c r="B595" s="49"/>
      <c r="C595" s="49"/>
      <c r="D595" s="108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3.8">
      <c r="A596" s="49"/>
      <c r="B596" s="49"/>
      <c r="C596" s="49"/>
      <c r="D596" s="108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3.8">
      <c r="A597" s="49"/>
      <c r="B597" s="49"/>
      <c r="C597" s="49"/>
      <c r="D597" s="108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3.8">
      <c r="A598" s="49"/>
      <c r="B598" s="49"/>
      <c r="C598" s="49"/>
      <c r="D598" s="108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3.8">
      <c r="A599" s="49"/>
      <c r="B599" s="49"/>
      <c r="C599" s="49"/>
      <c r="D599" s="108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3.8">
      <c r="A600" s="49"/>
      <c r="B600" s="49"/>
      <c r="C600" s="49"/>
      <c r="D600" s="108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3.8">
      <c r="A601" s="49"/>
      <c r="B601" s="49"/>
      <c r="C601" s="49"/>
      <c r="D601" s="108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3.8">
      <c r="A602" s="49"/>
      <c r="B602" s="49"/>
      <c r="C602" s="49"/>
      <c r="D602" s="108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3.8">
      <c r="A603" s="49"/>
      <c r="B603" s="49"/>
      <c r="C603" s="49"/>
      <c r="D603" s="108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3.8">
      <c r="A604" s="49"/>
      <c r="B604" s="49"/>
      <c r="C604" s="49"/>
      <c r="D604" s="108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3.8">
      <c r="A605" s="49"/>
      <c r="B605" s="49"/>
      <c r="C605" s="49"/>
      <c r="D605" s="108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3.8">
      <c r="A606" s="49"/>
      <c r="B606" s="49"/>
      <c r="C606" s="49"/>
      <c r="D606" s="108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3.8">
      <c r="A607" s="49"/>
      <c r="B607" s="49"/>
      <c r="C607" s="49"/>
      <c r="D607" s="108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3.8">
      <c r="A608" s="49"/>
      <c r="B608" s="49"/>
      <c r="C608" s="49"/>
      <c r="D608" s="108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3.8">
      <c r="A609" s="49"/>
      <c r="B609" s="49"/>
      <c r="C609" s="49"/>
      <c r="D609" s="108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3.8">
      <c r="A610" s="49"/>
      <c r="B610" s="49"/>
      <c r="C610" s="49"/>
      <c r="D610" s="108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3.8">
      <c r="A611" s="49"/>
      <c r="B611" s="49"/>
      <c r="C611" s="49"/>
      <c r="D611" s="108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3.8">
      <c r="A612" s="49"/>
      <c r="B612" s="49"/>
      <c r="C612" s="49"/>
      <c r="D612" s="108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3.8">
      <c r="A613" s="49"/>
      <c r="B613" s="49"/>
      <c r="C613" s="49"/>
      <c r="D613" s="108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3.8">
      <c r="A614" s="49"/>
      <c r="B614" s="49"/>
      <c r="C614" s="49"/>
      <c r="D614" s="108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3.8">
      <c r="A615" s="49"/>
      <c r="B615" s="49"/>
      <c r="C615" s="49"/>
      <c r="D615" s="108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3.8">
      <c r="A616" s="49"/>
      <c r="B616" s="49"/>
      <c r="C616" s="49"/>
      <c r="D616" s="108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3.8">
      <c r="A617" s="49"/>
      <c r="B617" s="49"/>
      <c r="C617" s="49"/>
      <c r="D617" s="108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3.8">
      <c r="A618" s="49"/>
      <c r="B618" s="49"/>
      <c r="C618" s="49"/>
      <c r="D618" s="108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3.8">
      <c r="A619" s="49"/>
      <c r="B619" s="49"/>
      <c r="C619" s="49"/>
      <c r="D619" s="108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3.8">
      <c r="A620" s="49"/>
      <c r="B620" s="49"/>
      <c r="C620" s="49"/>
      <c r="D620" s="108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3.8">
      <c r="A621" s="49"/>
      <c r="B621" s="49"/>
      <c r="C621" s="49"/>
      <c r="D621" s="108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3.8">
      <c r="A622" s="49"/>
      <c r="B622" s="49"/>
      <c r="C622" s="49"/>
      <c r="D622" s="108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3.8">
      <c r="A623" s="49"/>
      <c r="B623" s="49"/>
      <c r="C623" s="49"/>
      <c r="D623" s="108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3.8">
      <c r="A624" s="49"/>
      <c r="B624" s="49"/>
      <c r="C624" s="49"/>
      <c r="D624" s="108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3.8">
      <c r="A625" s="49"/>
      <c r="B625" s="49"/>
      <c r="C625" s="49"/>
      <c r="D625" s="108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3.8">
      <c r="A626" s="49"/>
      <c r="B626" s="49"/>
      <c r="C626" s="49"/>
      <c r="D626" s="108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3.8">
      <c r="A627" s="49"/>
      <c r="B627" s="49"/>
      <c r="C627" s="49"/>
      <c r="D627" s="108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3.8">
      <c r="A628" s="49"/>
      <c r="B628" s="49"/>
      <c r="C628" s="49"/>
      <c r="D628" s="108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3.8">
      <c r="A629" s="49"/>
      <c r="B629" s="49"/>
      <c r="C629" s="49"/>
      <c r="D629" s="108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3.8">
      <c r="A630" s="49"/>
      <c r="B630" s="49"/>
      <c r="C630" s="49"/>
      <c r="D630" s="108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3.8">
      <c r="A631" s="49"/>
      <c r="B631" s="49"/>
      <c r="C631" s="49"/>
      <c r="D631" s="108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3.8">
      <c r="A632" s="49"/>
      <c r="B632" s="49"/>
      <c r="C632" s="49"/>
      <c r="D632" s="108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3.8">
      <c r="A633" s="49"/>
      <c r="B633" s="49"/>
      <c r="C633" s="49"/>
      <c r="D633" s="108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3.8">
      <c r="A634" s="49"/>
      <c r="B634" s="49"/>
      <c r="C634" s="49"/>
      <c r="D634" s="108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3.8">
      <c r="A635" s="49"/>
      <c r="B635" s="49"/>
      <c r="C635" s="49"/>
      <c r="D635" s="108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3.8">
      <c r="A636" s="49"/>
      <c r="B636" s="49"/>
      <c r="C636" s="49"/>
      <c r="D636" s="108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3.8">
      <c r="A637" s="49"/>
      <c r="B637" s="49"/>
      <c r="C637" s="49"/>
      <c r="D637" s="108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3.8">
      <c r="A638" s="49"/>
      <c r="B638" s="49"/>
      <c r="C638" s="49"/>
      <c r="D638" s="108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3.8">
      <c r="A639" s="49"/>
      <c r="B639" s="49"/>
      <c r="C639" s="49"/>
      <c r="D639" s="108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3.8">
      <c r="A640" s="49"/>
      <c r="B640" s="49"/>
      <c r="C640" s="49"/>
      <c r="D640" s="108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3.8">
      <c r="A641" s="49"/>
      <c r="B641" s="49"/>
      <c r="C641" s="49"/>
      <c r="D641" s="108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3.8">
      <c r="A642" s="49"/>
      <c r="B642" s="49"/>
      <c r="C642" s="49"/>
      <c r="D642" s="108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3.8">
      <c r="A643" s="49"/>
      <c r="B643" s="49"/>
      <c r="C643" s="49"/>
      <c r="D643" s="108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3.8">
      <c r="A644" s="49"/>
      <c r="B644" s="49"/>
      <c r="C644" s="49"/>
      <c r="D644" s="108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3.8">
      <c r="A645" s="49"/>
      <c r="B645" s="49"/>
      <c r="C645" s="49"/>
      <c r="D645" s="108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3.8">
      <c r="A646" s="49"/>
      <c r="B646" s="49"/>
      <c r="C646" s="49"/>
      <c r="D646" s="108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3.8">
      <c r="A647" s="49"/>
      <c r="B647" s="49"/>
      <c r="C647" s="49"/>
      <c r="D647" s="108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3.8">
      <c r="A648" s="49"/>
      <c r="B648" s="49"/>
      <c r="C648" s="49"/>
      <c r="D648" s="108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3.8">
      <c r="A649" s="49"/>
      <c r="B649" s="49"/>
      <c r="C649" s="49"/>
      <c r="D649" s="108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3.8">
      <c r="A650" s="49"/>
      <c r="B650" s="49"/>
      <c r="C650" s="49"/>
      <c r="D650" s="108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3.8">
      <c r="A651" s="49"/>
      <c r="B651" s="49"/>
      <c r="C651" s="49"/>
      <c r="D651" s="108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3.8">
      <c r="A652" s="49"/>
      <c r="B652" s="49"/>
      <c r="C652" s="49"/>
      <c r="D652" s="108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3.8">
      <c r="A653" s="49"/>
      <c r="B653" s="49"/>
      <c r="C653" s="49"/>
      <c r="D653" s="108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3.8">
      <c r="A654" s="49"/>
      <c r="B654" s="49"/>
      <c r="C654" s="49"/>
      <c r="D654" s="108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3.8">
      <c r="A655" s="49"/>
      <c r="B655" s="49"/>
      <c r="C655" s="49"/>
      <c r="D655" s="108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3.8">
      <c r="A656" s="49"/>
      <c r="B656" s="49"/>
      <c r="C656" s="49"/>
      <c r="D656" s="108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3.8">
      <c r="A657" s="49"/>
      <c r="B657" s="49"/>
      <c r="C657" s="49"/>
      <c r="D657" s="108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3.8">
      <c r="A658" s="49"/>
      <c r="B658" s="49"/>
      <c r="C658" s="49"/>
      <c r="D658" s="108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3.8">
      <c r="A659" s="49"/>
      <c r="B659" s="49"/>
      <c r="C659" s="49"/>
      <c r="D659" s="108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3.8">
      <c r="A660" s="49"/>
      <c r="B660" s="49"/>
      <c r="C660" s="49"/>
      <c r="D660" s="108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3.8">
      <c r="A661" s="49"/>
      <c r="B661" s="49"/>
      <c r="C661" s="49"/>
      <c r="D661" s="108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3.8">
      <c r="A662" s="49"/>
      <c r="B662" s="49"/>
      <c r="C662" s="49"/>
      <c r="D662" s="108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3.8">
      <c r="A663" s="49"/>
      <c r="B663" s="49"/>
      <c r="C663" s="49"/>
      <c r="D663" s="108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3.8">
      <c r="A664" s="49"/>
      <c r="B664" s="49"/>
      <c r="C664" s="49"/>
      <c r="D664" s="108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3.8">
      <c r="A665" s="49"/>
      <c r="B665" s="49"/>
      <c r="C665" s="49"/>
      <c r="D665" s="108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3.8">
      <c r="A666" s="49"/>
      <c r="B666" s="49"/>
      <c r="C666" s="49"/>
      <c r="D666" s="108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3.8">
      <c r="A667" s="49"/>
      <c r="B667" s="49"/>
      <c r="C667" s="49"/>
      <c r="D667" s="108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3.8">
      <c r="A668" s="49"/>
      <c r="B668" s="49"/>
      <c r="C668" s="49"/>
      <c r="D668" s="108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3.8">
      <c r="A669" s="49"/>
      <c r="B669" s="49"/>
      <c r="C669" s="49"/>
      <c r="D669" s="108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3.8">
      <c r="A670" s="49"/>
      <c r="B670" s="49"/>
      <c r="C670" s="49"/>
      <c r="D670" s="108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3.8">
      <c r="A671" s="49"/>
      <c r="B671" s="49"/>
      <c r="C671" s="49"/>
      <c r="D671" s="108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3.8">
      <c r="A672" s="49"/>
      <c r="B672" s="49"/>
      <c r="C672" s="49"/>
      <c r="D672" s="108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3.8">
      <c r="A673" s="49"/>
      <c r="B673" s="49"/>
      <c r="C673" s="49"/>
      <c r="D673" s="108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3.8">
      <c r="A674" s="49"/>
      <c r="B674" s="49"/>
      <c r="C674" s="49"/>
      <c r="D674" s="108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3.8">
      <c r="A675" s="49"/>
      <c r="B675" s="49"/>
      <c r="C675" s="49"/>
      <c r="D675" s="108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3.8">
      <c r="A676" s="49"/>
      <c r="B676" s="49"/>
      <c r="C676" s="49"/>
      <c r="D676" s="108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3.8">
      <c r="A677" s="49"/>
      <c r="B677" s="49"/>
      <c r="C677" s="49"/>
      <c r="D677" s="108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3.8">
      <c r="A678" s="49"/>
      <c r="B678" s="49"/>
      <c r="C678" s="49"/>
      <c r="D678" s="108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3.8">
      <c r="A679" s="49"/>
      <c r="B679" s="49"/>
      <c r="C679" s="49"/>
      <c r="D679" s="108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3.8">
      <c r="A680" s="49"/>
      <c r="B680" s="49"/>
      <c r="C680" s="49"/>
      <c r="D680" s="108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3.8">
      <c r="A681" s="49"/>
      <c r="B681" s="49"/>
      <c r="C681" s="49"/>
      <c r="D681" s="108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3.8">
      <c r="A682" s="49"/>
      <c r="B682" s="49"/>
      <c r="C682" s="49"/>
      <c r="D682" s="108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3.8">
      <c r="A683" s="49"/>
      <c r="B683" s="49"/>
      <c r="C683" s="49"/>
      <c r="D683" s="108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3.8">
      <c r="A684" s="49"/>
      <c r="B684" s="49"/>
      <c r="C684" s="49"/>
      <c r="D684" s="108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3.8">
      <c r="A685" s="49"/>
      <c r="B685" s="49"/>
      <c r="C685" s="49"/>
      <c r="D685" s="108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3.8">
      <c r="A686" s="49"/>
      <c r="B686" s="49"/>
      <c r="C686" s="49"/>
      <c r="D686" s="108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3.8">
      <c r="A687" s="49"/>
      <c r="B687" s="49"/>
      <c r="C687" s="49"/>
      <c r="D687" s="108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3.8">
      <c r="A688" s="49"/>
      <c r="B688" s="49"/>
      <c r="C688" s="49"/>
      <c r="D688" s="108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3.8">
      <c r="A689" s="49"/>
      <c r="B689" s="49"/>
      <c r="C689" s="49"/>
      <c r="D689" s="108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3.8">
      <c r="A690" s="49"/>
      <c r="B690" s="49"/>
      <c r="C690" s="49"/>
      <c r="D690" s="108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3.8">
      <c r="A691" s="49"/>
      <c r="B691" s="49"/>
      <c r="C691" s="49"/>
      <c r="D691" s="108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3.8">
      <c r="A692" s="49"/>
      <c r="B692" s="49"/>
      <c r="C692" s="49"/>
      <c r="D692" s="108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3.8">
      <c r="A693" s="49"/>
      <c r="B693" s="49"/>
      <c r="C693" s="49"/>
      <c r="D693" s="108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3.8">
      <c r="A694" s="49"/>
      <c r="B694" s="49"/>
      <c r="C694" s="49"/>
      <c r="D694" s="108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3.8">
      <c r="A695" s="49"/>
      <c r="B695" s="49"/>
      <c r="C695" s="49"/>
      <c r="D695" s="108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3.8">
      <c r="A696" s="49"/>
      <c r="B696" s="49"/>
      <c r="C696" s="49"/>
      <c r="D696" s="108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3.8">
      <c r="A697" s="49"/>
      <c r="B697" s="49"/>
      <c r="C697" s="49"/>
      <c r="D697" s="108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3.8">
      <c r="A698" s="49"/>
      <c r="B698" s="49"/>
      <c r="C698" s="49"/>
      <c r="D698" s="108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3.8">
      <c r="A699" s="49"/>
      <c r="B699" s="49"/>
      <c r="C699" s="49"/>
      <c r="D699" s="108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3.8">
      <c r="A700" s="49"/>
      <c r="B700" s="49"/>
      <c r="C700" s="49"/>
      <c r="D700" s="108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3.8">
      <c r="A701" s="49"/>
      <c r="B701" s="49"/>
      <c r="C701" s="49"/>
      <c r="D701" s="108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3.8">
      <c r="A702" s="49"/>
      <c r="B702" s="49"/>
      <c r="C702" s="49"/>
      <c r="D702" s="108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3.8">
      <c r="A703" s="49"/>
      <c r="B703" s="49"/>
      <c r="C703" s="49"/>
      <c r="D703" s="108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3.8">
      <c r="A704" s="49"/>
      <c r="B704" s="49"/>
      <c r="C704" s="49"/>
      <c r="D704" s="108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3.8">
      <c r="A705" s="49"/>
      <c r="B705" s="49"/>
      <c r="C705" s="49"/>
      <c r="D705" s="108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3.8">
      <c r="A706" s="49"/>
      <c r="B706" s="49"/>
      <c r="C706" s="49"/>
      <c r="D706" s="108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3.8">
      <c r="A707" s="49"/>
      <c r="B707" s="49"/>
      <c r="C707" s="49"/>
      <c r="D707" s="108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3.8">
      <c r="A708" s="49"/>
      <c r="B708" s="49"/>
      <c r="C708" s="49"/>
      <c r="D708" s="108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3.8">
      <c r="A709" s="49"/>
      <c r="B709" s="49"/>
      <c r="C709" s="49"/>
      <c r="D709" s="108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3.8">
      <c r="A710" s="49"/>
      <c r="B710" s="49"/>
      <c r="C710" s="49"/>
      <c r="D710" s="108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3.8">
      <c r="A711" s="49"/>
      <c r="B711" s="49"/>
      <c r="C711" s="49"/>
      <c r="D711" s="108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3.8">
      <c r="A712" s="49"/>
      <c r="B712" s="49"/>
      <c r="C712" s="49"/>
      <c r="D712" s="108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3.8">
      <c r="A713" s="49"/>
      <c r="B713" s="49"/>
      <c r="C713" s="49"/>
      <c r="D713" s="108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3.8">
      <c r="A714" s="49"/>
      <c r="B714" s="49"/>
      <c r="C714" s="49"/>
      <c r="D714" s="108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3.8">
      <c r="A715" s="49"/>
      <c r="B715" s="49"/>
      <c r="C715" s="49"/>
      <c r="D715" s="108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3.8">
      <c r="A716" s="49"/>
      <c r="B716" s="49"/>
      <c r="C716" s="49"/>
      <c r="D716" s="108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3.8">
      <c r="A717" s="49"/>
      <c r="B717" s="49"/>
      <c r="C717" s="49"/>
      <c r="D717" s="108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3.8">
      <c r="A718" s="49"/>
      <c r="B718" s="49"/>
      <c r="C718" s="49"/>
      <c r="D718" s="108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3.8">
      <c r="A719" s="49"/>
      <c r="B719" s="49"/>
      <c r="C719" s="49"/>
      <c r="D719" s="108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3.8">
      <c r="A720" s="49"/>
      <c r="B720" s="49"/>
      <c r="C720" s="49"/>
      <c r="D720" s="108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3.8">
      <c r="A721" s="49"/>
      <c r="B721" s="49"/>
      <c r="C721" s="49"/>
      <c r="D721" s="108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3.8">
      <c r="A722" s="49"/>
      <c r="B722" s="49"/>
      <c r="C722" s="49"/>
      <c r="D722" s="108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3.8">
      <c r="A723" s="49"/>
      <c r="B723" s="49"/>
      <c r="C723" s="49"/>
      <c r="D723" s="108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3.8">
      <c r="A724" s="49"/>
      <c r="B724" s="49"/>
      <c r="C724" s="49"/>
      <c r="D724" s="108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3.8">
      <c r="A725" s="49"/>
      <c r="B725" s="49"/>
      <c r="C725" s="49"/>
      <c r="D725" s="108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3.8">
      <c r="A726" s="49"/>
      <c r="B726" s="49"/>
      <c r="C726" s="49"/>
      <c r="D726" s="108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3.8">
      <c r="A727" s="49"/>
      <c r="B727" s="49"/>
      <c r="C727" s="49"/>
      <c r="D727" s="108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3.8">
      <c r="A728" s="49"/>
      <c r="B728" s="49"/>
      <c r="C728" s="49"/>
      <c r="D728" s="108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3.8">
      <c r="A729" s="49"/>
      <c r="B729" s="49"/>
      <c r="C729" s="49"/>
      <c r="D729" s="108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3.8">
      <c r="A730" s="49"/>
      <c r="B730" s="49"/>
      <c r="C730" s="49"/>
      <c r="D730" s="108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3.8">
      <c r="A731" s="49"/>
      <c r="B731" s="49"/>
      <c r="C731" s="49"/>
      <c r="D731" s="108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3.8">
      <c r="A732" s="49"/>
      <c r="B732" s="49"/>
      <c r="C732" s="49"/>
      <c r="D732" s="108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3.8">
      <c r="A733" s="49"/>
      <c r="B733" s="49"/>
      <c r="C733" s="49"/>
      <c r="D733" s="108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3.8">
      <c r="A734" s="49"/>
      <c r="B734" s="49"/>
      <c r="C734" s="49"/>
      <c r="D734" s="108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3.8">
      <c r="A735" s="49"/>
      <c r="B735" s="49"/>
      <c r="C735" s="49"/>
      <c r="D735" s="108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3.8">
      <c r="A736" s="49"/>
      <c r="B736" s="49"/>
      <c r="C736" s="49"/>
      <c r="D736" s="108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3.8">
      <c r="A737" s="49"/>
      <c r="B737" s="49"/>
      <c r="C737" s="49"/>
      <c r="D737" s="108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3.8">
      <c r="A738" s="49"/>
      <c r="B738" s="49"/>
      <c r="C738" s="49"/>
      <c r="D738" s="108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3.8">
      <c r="A739" s="49"/>
      <c r="B739" s="49"/>
      <c r="C739" s="49"/>
      <c r="D739" s="108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3.8">
      <c r="A740" s="49"/>
      <c r="B740" s="49"/>
      <c r="C740" s="49"/>
      <c r="D740" s="108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3.8">
      <c r="A741" s="49"/>
      <c r="B741" s="49"/>
      <c r="C741" s="49"/>
      <c r="D741" s="108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3.8">
      <c r="A742" s="49"/>
      <c r="B742" s="49"/>
      <c r="C742" s="49"/>
      <c r="D742" s="108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3.8">
      <c r="A743" s="49"/>
      <c r="B743" s="49"/>
      <c r="C743" s="49"/>
      <c r="D743" s="108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3.8">
      <c r="A744" s="49"/>
      <c r="B744" s="49"/>
      <c r="C744" s="49"/>
      <c r="D744" s="108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3.8">
      <c r="A745" s="49"/>
      <c r="B745" s="49"/>
      <c r="C745" s="49"/>
      <c r="D745" s="108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3.8">
      <c r="A746" s="49"/>
      <c r="B746" s="49"/>
      <c r="C746" s="49"/>
      <c r="D746" s="108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3.8">
      <c r="A747" s="49"/>
      <c r="B747" s="49"/>
      <c r="C747" s="49"/>
      <c r="D747" s="108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3.8">
      <c r="A748" s="49"/>
      <c r="B748" s="49"/>
      <c r="C748" s="49"/>
      <c r="D748" s="108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3.8">
      <c r="A749" s="49"/>
      <c r="B749" s="49"/>
      <c r="C749" s="49"/>
      <c r="D749" s="108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3.8">
      <c r="A750" s="49"/>
      <c r="B750" s="49"/>
      <c r="C750" s="49"/>
      <c r="D750" s="108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3.8">
      <c r="A751" s="49"/>
      <c r="B751" s="49"/>
      <c r="C751" s="49"/>
      <c r="D751" s="108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3.8">
      <c r="A752" s="49"/>
      <c r="B752" s="49"/>
      <c r="C752" s="49"/>
      <c r="D752" s="108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3.8">
      <c r="A753" s="49"/>
      <c r="B753" s="49"/>
      <c r="C753" s="49"/>
      <c r="D753" s="108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3.8">
      <c r="A754" s="49"/>
      <c r="B754" s="49"/>
      <c r="C754" s="49"/>
      <c r="D754" s="108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3.8">
      <c r="A755" s="49"/>
      <c r="B755" s="49"/>
      <c r="C755" s="49"/>
      <c r="D755" s="108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3.8">
      <c r="A756" s="49"/>
      <c r="B756" s="49"/>
      <c r="C756" s="49"/>
      <c r="D756" s="108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3.8">
      <c r="A757" s="49"/>
      <c r="B757" s="49"/>
      <c r="C757" s="49"/>
      <c r="D757" s="108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3.8">
      <c r="A758" s="49"/>
      <c r="B758" s="49"/>
      <c r="C758" s="49"/>
      <c r="D758" s="108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3.8">
      <c r="A759" s="49"/>
      <c r="B759" s="49"/>
      <c r="C759" s="49"/>
      <c r="D759" s="108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3.8">
      <c r="A760" s="49"/>
      <c r="B760" s="49"/>
      <c r="C760" s="49"/>
      <c r="D760" s="108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3.8">
      <c r="A761" s="49"/>
      <c r="B761" s="49"/>
      <c r="C761" s="49"/>
      <c r="D761" s="108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3.8">
      <c r="A762" s="49"/>
      <c r="B762" s="49"/>
      <c r="C762" s="49"/>
      <c r="D762" s="108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3.8">
      <c r="A763" s="49"/>
      <c r="B763" s="49"/>
      <c r="C763" s="49"/>
      <c r="D763" s="108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3.8">
      <c r="A764" s="49"/>
      <c r="B764" s="49"/>
      <c r="C764" s="49"/>
      <c r="D764" s="108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3.8">
      <c r="A765" s="49"/>
      <c r="B765" s="49"/>
      <c r="C765" s="49"/>
      <c r="D765" s="108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3.8">
      <c r="A766" s="49"/>
      <c r="B766" s="49"/>
      <c r="C766" s="49"/>
      <c r="D766" s="108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3.8">
      <c r="A767" s="49"/>
      <c r="B767" s="49"/>
      <c r="C767" s="49"/>
      <c r="D767" s="108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3.8">
      <c r="A768" s="49"/>
      <c r="B768" s="49"/>
      <c r="C768" s="49"/>
      <c r="D768" s="108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3.8">
      <c r="A769" s="49"/>
      <c r="B769" s="49"/>
      <c r="C769" s="49"/>
      <c r="D769" s="108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3.8">
      <c r="A770" s="49"/>
      <c r="B770" s="49"/>
      <c r="C770" s="49"/>
      <c r="D770" s="108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3.8">
      <c r="A771" s="49"/>
      <c r="B771" s="49"/>
      <c r="C771" s="49"/>
      <c r="D771" s="108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3.8">
      <c r="A772" s="49"/>
      <c r="B772" s="49"/>
      <c r="C772" s="49"/>
      <c r="D772" s="108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3.8">
      <c r="A773" s="49"/>
      <c r="B773" s="49"/>
      <c r="C773" s="49"/>
      <c r="D773" s="108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3.8">
      <c r="A774" s="49"/>
      <c r="B774" s="49"/>
      <c r="C774" s="49"/>
      <c r="D774" s="108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3.8">
      <c r="A775" s="49"/>
      <c r="B775" s="49"/>
      <c r="C775" s="49"/>
      <c r="D775" s="108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3.8">
      <c r="A776" s="49"/>
      <c r="B776" s="49"/>
      <c r="C776" s="49"/>
      <c r="D776" s="108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3.8">
      <c r="A777" s="49"/>
      <c r="B777" s="49"/>
      <c r="C777" s="49"/>
      <c r="D777" s="108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3.8">
      <c r="A778" s="49"/>
      <c r="B778" s="49"/>
      <c r="C778" s="49"/>
      <c r="D778" s="108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3.8">
      <c r="A779" s="49"/>
      <c r="B779" s="49"/>
      <c r="C779" s="49"/>
      <c r="D779" s="108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3.8">
      <c r="A780" s="49"/>
      <c r="B780" s="49"/>
      <c r="C780" s="49"/>
      <c r="D780" s="108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3.8">
      <c r="A781" s="49"/>
      <c r="B781" s="49"/>
      <c r="C781" s="49"/>
      <c r="D781" s="108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3.8">
      <c r="A782" s="49"/>
      <c r="B782" s="49"/>
      <c r="C782" s="49"/>
      <c r="D782" s="108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3.8">
      <c r="A783" s="49"/>
      <c r="B783" s="49"/>
      <c r="C783" s="49"/>
      <c r="D783" s="108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3.8">
      <c r="A784" s="49"/>
      <c r="B784" s="49"/>
      <c r="C784" s="49"/>
      <c r="D784" s="108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3.8">
      <c r="A785" s="49"/>
      <c r="B785" s="49"/>
      <c r="C785" s="49"/>
      <c r="D785" s="108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3.8">
      <c r="A786" s="49"/>
      <c r="B786" s="49"/>
      <c r="C786" s="49"/>
      <c r="D786" s="108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3.8">
      <c r="A787" s="49"/>
      <c r="B787" s="49"/>
      <c r="C787" s="49"/>
      <c r="D787" s="108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3.8">
      <c r="A788" s="49"/>
      <c r="B788" s="49"/>
      <c r="C788" s="49"/>
      <c r="D788" s="108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3.8">
      <c r="A789" s="49"/>
      <c r="B789" s="49"/>
      <c r="C789" s="49"/>
      <c r="D789" s="108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3.8">
      <c r="A790" s="49"/>
      <c r="B790" s="49"/>
      <c r="C790" s="49"/>
      <c r="D790" s="108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3.8">
      <c r="A791" s="49"/>
      <c r="B791" s="49"/>
      <c r="C791" s="49"/>
      <c r="D791" s="108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3.8">
      <c r="A792" s="49"/>
      <c r="B792" s="49"/>
      <c r="C792" s="49"/>
      <c r="D792" s="108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3.8">
      <c r="A793" s="49"/>
      <c r="B793" s="49"/>
      <c r="C793" s="49"/>
      <c r="D793" s="108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3.8">
      <c r="A794" s="49"/>
      <c r="B794" s="49"/>
      <c r="C794" s="49"/>
      <c r="D794" s="108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3.8">
      <c r="A795" s="49"/>
      <c r="B795" s="49"/>
      <c r="C795" s="49"/>
      <c r="D795" s="108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3.8">
      <c r="A796" s="49"/>
      <c r="B796" s="49"/>
      <c r="C796" s="49"/>
      <c r="D796" s="108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3.8">
      <c r="A797" s="49"/>
      <c r="B797" s="49"/>
      <c r="C797" s="49"/>
      <c r="D797" s="108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3.8">
      <c r="A798" s="49"/>
      <c r="B798" s="49"/>
      <c r="C798" s="49"/>
      <c r="D798" s="108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3.8">
      <c r="A799" s="49"/>
      <c r="B799" s="49"/>
      <c r="C799" s="49"/>
      <c r="D799" s="108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3.8">
      <c r="A800" s="49"/>
      <c r="B800" s="49"/>
      <c r="C800" s="49"/>
      <c r="D800" s="108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3.8">
      <c r="A801" s="49"/>
      <c r="B801" s="49"/>
      <c r="C801" s="49"/>
      <c r="D801" s="108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3.8">
      <c r="A802" s="49"/>
      <c r="B802" s="49"/>
      <c r="C802" s="49"/>
      <c r="D802" s="108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3.8">
      <c r="A803" s="49"/>
      <c r="B803" s="49"/>
      <c r="C803" s="49"/>
      <c r="D803" s="108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3.8">
      <c r="A804" s="49"/>
      <c r="B804" s="49"/>
      <c r="C804" s="49"/>
      <c r="D804" s="108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3.8">
      <c r="A805" s="49"/>
      <c r="B805" s="49"/>
      <c r="C805" s="49"/>
      <c r="D805" s="108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3.8">
      <c r="A806" s="49"/>
      <c r="B806" s="49"/>
      <c r="C806" s="49"/>
      <c r="D806" s="108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3.8">
      <c r="A807" s="49"/>
      <c r="B807" s="49"/>
      <c r="C807" s="49"/>
      <c r="D807" s="108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3.8">
      <c r="A808" s="49"/>
      <c r="B808" s="49"/>
      <c r="C808" s="49"/>
      <c r="D808" s="108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3.8">
      <c r="A809" s="49"/>
      <c r="B809" s="49"/>
      <c r="C809" s="49"/>
      <c r="D809" s="108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3.8">
      <c r="A810" s="49"/>
      <c r="B810" s="49"/>
      <c r="C810" s="49"/>
      <c r="D810" s="108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3.8">
      <c r="A811" s="49"/>
      <c r="B811" s="49"/>
      <c r="C811" s="49"/>
      <c r="D811" s="108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3.8">
      <c r="A812" s="49"/>
      <c r="B812" s="49"/>
      <c r="C812" s="49"/>
      <c r="D812" s="108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3.8">
      <c r="A813" s="49"/>
      <c r="B813" s="49"/>
      <c r="C813" s="49"/>
      <c r="D813" s="108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3.8">
      <c r="A814" s="49"/>
      <c r="B814" s="49"/>
      <c r="C814" s="49"/>
      <c r="D814" s="108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3.8">
      <c r="A815" s="49"/>
      <c r="B815" s="49"/>
      <c r="C815" s="49"/>
      <c r="D815" s="108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3.8">
      <c r="A816" s="49"/>
      <c r="B816" s="49"/>
      <c r="C816" s="49"/>
      <c r="D816" s="108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3.8">
      <c r="A817" s="49"/>
      <c r="B817" s="49"/>
      <c r="C817" s="49"/>
      <c r="D817" s="108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3.8">
      <c r="A818" s="49"/>
      <c r="B818" s="49"/>
      <c r="C818" s="49"/>
      <c r="D818" s="108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3.8">
      <c r="A819" s="49"/>
      <c r="B819" s="49"/>
      <c r="C819" s="49"/>
      <c r="D819" s="108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3.8">
      <c r="A820" s="49"/>
      <c r="B820" s="49"/>
      <c r="C820" s="49"/>
      <c r="D820" s="108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3.8">
      <c r="A821" s="49"/>
      <c r="B821" s="49"/>
      <c r="C821" s="49"/>
      <c r="D821" s="108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3.8">
      <c r="A822" s="49"/>
      <c r="B822" s="49"/>
      <c r="C822" s="49"/>
      <c r="D822" s="108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3.8">
      <c r="A823" s="49"/>
      <c r="B823" s="49"/>
      <c r="C823" s="49"/>
      <c r="D823" s="108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3.8">
      <c r="A824" s="49"/>
      <c r="B824" s="49"/>
      <c r="C824" s="49"/>
      <c r="D824" s="108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3.8">
      <c r="A825" s="49"/>
      <c r="B825" s="49"/>
      <c r="C825" s="49"/>
      <c r="D825" s="108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3.8">
      <c r="A826" s="49"/>
      <c r="B826" s="49"/>
      <c r="C826" s="49"/>
      <c r="D826" s="108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3.8">
      <c r="A827" s="49"/>
      <c r="B827" s="49"/>
      <c r="C827" s="49"/>
      <c r="D827" s="108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3.8">
      <c r="A828" s="49"/>
      <c r="B828" s="49"/>
      <c r="C828" s="49"/>
      <c r="D828" s="108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3.8">
      <c r="A829" s="49"/>
      <c r="B829" s="49"/>
      <c r="C829" s="49"/>
      <c r="D829" s="108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3.8">
      <c r="A830" s="49"/>
      <c r="B830" s="49"/>
      <c r="C830" s="49"/>
      <c r="D830" s="108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3.8">
      <c r="A831" s="49"/>
      <c r="B831" s="49"/>
      <c r="C831" s="49"/>
      <c r="D831" s="108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3.8">
      <c r="A832" s="49"/>
      <c r="B832" s="49"/>
      <c r="C832" s="49"/>
      <c r="D832" s="108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3.8">
      <c r="A833" s="49"/>
      <c r="B833" s="49"/>
      <c r="C833" s="49"/>
      <c r="D833" s="108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3.8">
      <c r="A834" s="49"/>
      <c r="B834" s="49"/>
      <c r="C834" s="49"/>
      <c r="D834" s="108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3.8">
      <c r="A835" s="49"/>
      <c r="B835" s="49"/>
      <c r="C835" s="49"/>
      <c r="D835" s="108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3.8">
      <c r="A836" s="49"/>
      <c r="B836" s="49"/>
      <c r="C836" s="49"/>
      <c r="D836" s="108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3.8">
      <c r="A837" s="49"/>
      <c r="B837" s="49"/>
      <c r="C837" s="49"/>
      <c r="D837" s="108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3.8">
      <c r="A838" s="49"/>
      <c r="B838" s="49"/>
      <c r="C838" s="49"/>
      <c r="D838" s="108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3.8">
      <c r="A839" s="49"/>
      <c r="B839" s="49"/>
      <c r="C839" s="49"/>
      <c r="D839" s="108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3.8">
      <c r="A840" s="49"/>
      <c r="B840" s="49"/>
      <c r="C840" s="49"/>
      <c r="D840" s="108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3.8">
      <c r="A841" s="49"/>
      <c r="B841" s="49"/>
      <c r="C841" s="49"/>
      <c r="D841" s="108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3.8">
      <c r="A842" s="49"/>
      <c r="B842" s="49"/>
      <c r="C842" s="49"/>
      <c r="D842" s="108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3.8">
      <c r="A843" s="49"/>
      <c r="B843" s="49"/>
      <c r="C843" s="49"/>
      <c r="D843" s="108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3.8">
      <c r="A844" s="49"/>
      <c r="B844" s="49"/>
      <c r="C844" s="49"/>
      <c r="D844" s="108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3.8">
      <c r="A845" s="49"/>
      <c r="B845" s="49"/>
      <c r="C845" s="49"/>
      <c r="D845" s="108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3.8">
      <c r="A846" s="49"/>
      <c r="B846" s="49"/>
      <c r="C846" s="49"/>
      <c r="D846" s="108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3.8">
      <c r="A847" s="49"/>
      <c r="B847" s="49"/>
      <c r="C847" s="49"/>
      <c r="D847" s="108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3.8">
      <c r="A848" s="49"/>
      <c r="B848" s="49"/>
      <c r="C848" s="49"/>
      <c r="D848" s="108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3.8">
      <c r="A849" s="49"/>
      <c r="B849" s="49"/>
      <c r="C849" s="49"/>
      <c r="D849" s="108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3.8">
      <c r="A850" s="49"/>
      <c r="B850" s="49"/>
      <c r="C850" s="49"/>
      <c r="D850" s="108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3.8">
      <c r="A851" s="49"/>
      <c r="B851" s="49"/>
      <c r="C851" s="49"/>
      <c r="D851" s="108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3.8">
      <c r="A852" s="49"/>
      <c r="B852" s="49"/>
      <c r="C852" s="49"/>
      <c r="D852" s="108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3.8">
      <c r="A853" s="49"/>
      <c r="B853" s="49"/>
      <c r="C853" s="49"/>
      <c r="D853" s="108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3.8">
      <c r="A854" s="49"/>
      <c r="B854" s="49"/>
      <c r="C854" s="49"/>
      <c r="D854" s="108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3.8">
      <c r="A855" s="49"/>
      <c r="B855" s="49"/>
      <c r="C855" s="49"/>
      <c r="D855" s="108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3.8">
      <c r="A856" s="49"/>
      <c r="B856" s="49"/>
      <c r="C856" s="49"/>
      <c r="D856" s="108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3.8">
      <c r="A857" s="49"/>
      <c r="B857" s="49"/>
      <c r="C857" s="49"/>
      <c r="D857" s="108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3.8">
      <c r="A858" s="49"/>
      <c r="B858" s="49"/>
      <c r="C858" s="49"/>
      <c r="D858" s="108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3.8">
      <c r="A859" s="49"/>
      <c r="B859" s="49"/>
      <c r="C859" s="49"/>
      <c r="D859" s="108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3.8">
      <c r="A860" s="49"/>
      <c r="B860" s="49"/>
      <c r="C860" s="49"/>
      <c r="D860" s="108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3.8">
      <c r="A861" s="49"/>
      <c r="B861" s="49"/>
      <c r="C861" s="49"/>
      <c r="D861" s="108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3.8">
      <c r="A862" s="49"/>
      <c r="B862" s="49"/>
      <c r="C862" s="49"/>
      <c r="D862" s="108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3.8">
      <c r="A863" s="49"/>
      <c r="B863" s="49"/>
      <c r="C863" s="49"/>
      <c r="D863" s="108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3.8">
      <c r="A864" s="49"/>
      <c r="B864" s="49"/>
      <c r="C864" s="49"/>
      <c r="D864" s="108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3.8">
      <c r="A865" s="49"/>
      <c r="B865" s="49"/>
      <c r="C865" s="49"/>
      <c r="D865" s="108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3.8">
      <c r="A866" s="49"/>
      <c r="B866" s="49"/>
      <c r="C866" s="49"/>
      <c r="D866" s="108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3.8">
      <c r="A867" s="49"/>
      <c r="B867" s="49"/>
      <c r="C867" s="49"/>
      <c r="D867" s="108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3.8">
      <c r="A868" s="49"/>
      <c r="B868" s="49"/>
      <c r="C868" s="49"/>
      <c r="D868" s="108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3.8">
      <c r="A869" s="49"/>
      <c r="B869" s="49"/>
      <c r="C869" s="49"/>
      <c r="D869" s="108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3.8">
      <c r="A870" s="49"/>
      <c r="B870" s="49"/>
      <c r="C870" s="49"/>
      <c r="D870" s="108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3.8">
      <c r="A871" s="49"/>
      <c r="B871" s="49"/>
      <c r="C871" s="49"/>
      <c r="D871" s="108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3.8">
      <c r="A872" s="49"/>
      <c r="B872" s="49"/>
      <c r="C872" s="49"/>
      <c r="D872" s="108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3.8">
      <c r="A873" s="49"/>
      <c r="B873" s="49"/>
      <c r="C873" s="49"/>
      <c r="D873" s="108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3.8">
      <c r="A874" s="49"/>
      <c r="B874" s="49"/>
      <c r="C874" s="49"/>
      <c r="D874" s="108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3.8">
      <c r="A875" s="49"/>
      <c r="B875" s="49"/>
      <c r="C875" s="49"/>
      <c r="D875" s="108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3.8">
      <c r="A876" s="49"/>
      <c r="B876" s="49"/>
      <c r="C876" s="49"/>
      <c r="D876" s="108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3.8">
      <c r="A877" s="49"/>
      <c r="B877" s="49"/>
      <c r="C877" s="49"/>
      <c r="D877" s="108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3.8">
      <c r="A878" s="49"/>
      <c r="B878" s="49"/>
      <c r="C878" s="49"/>
      <c r="D878" s="108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3.8">
      <c r="A879" s="49"/>
      <c r="B879" s="49"/>
      <c r="C879" s="49"/>
      <c r="D879" s="108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3.8">
      <c r="A880" s="49"/>
      <c r="B880" s="49"/>
      <c r="C880" s="49"/>
      <c r="D880" s="108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3.8">
      <c r="A881" s="49"/>
      <c r="B881" s="49"/>
      <c r="C881" s="49"/>
      <c r="D881" s="108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3.8">
      <c r="A882" s="49"/>
      <c r="B882" s="49"/>
      <c r="C882" s="49"/>
      <c r="D882" s="108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3.8">
      <c r="A883" s="49"/>
      <c r="B883" s="49"/>
      <c r="C883" s="49"/>
      <c r="D883" s="108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3.8">
      <c r="A884" s="49"/>
      <c r="B884" s="49"/>
      <c r="C884" s="49"/>
      <c r="D884" s="108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3.8">
      <c r="A885" s="49"/>
      <c r="B885" s="49"/>
      <c r="C885" s="49"/>
      <c r="D885" s="108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3.8">
      <c r="A886" s="49"/>
      <c r="B886" s="49"/>
      <c r="C886" s="49"/>
      <c r="D886" s="108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3.8">
      <c r="A887" s="49"/>
      <c r="B887" s="49"/>
      <c r="C887" s="49"/>
      <c r="D887" s="108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3.8">
      <c r="A888" s="49"/>
      <c r="B888" s="49"/>
      <c r="C888" s="49"/>
      <c r="D888" s="108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3.8">
      <c r="A889" s="49"/>
      <c r="B889" s="49"/>
      <c r="C889" s="49"/>
      <c r="D889" s="108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3.8">
      <c r="A890" s="49"/>
      <c r="B890" s="49"/>
      <c r="C890" s="49"/>
      <c r="D890" s="108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3.8">
      <c r="A891" s="49"/>
      <c r="B891" s="49"/>
      <c r="C891" s="49"/>
      <c r="D891" s="108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3.8">
      <c r="A892" s="49"/>
      <c r="B892" s="49"/>
      <c r="C892" s="49"/>
      <c r="D892" s="108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3.8">
      <c r="A893" s="49"/>
      <c r="B893" s="49"/>
      <c r="C893" s="49"/>
      <c r="D893" s="108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3.8">
      <c r="A894" s="49"/>
      <c r="B894" s="49"/>
      <c r="C894" s="49"/>
      <c r="D894" s="108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3.8">
      <c r="A895" s="49"/>
      <c r="B895" s="49"/>
      <c r="C895" s="49"/>
      <c r="D895" s="108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3.8">
      <c r="A896" s="49"/>
      <c r="B896" s="49"/>
      <c r="C896" s="49"/>
      <c r="D896" s="108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3.8">
      <c r="A897" s="49"/>
      <c r="B897" s="49"/>
      <c r="C897" s="49"/>
      <c r="D897" s="108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3.8">
      <c r="A898" s="49"/>
      <c r="B898" s="49"/>
      <c r="C898" s="49"/>
      <c r="D898" s="108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3.8">
      <c r="A899" s="49"/>
      <c r="B899" s="49"/>
      <c r="C899" s="49"/>
      <c r="D899" s="108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3.8">
      <c r="A900" s="49"/>
      <c r="B900" s="49"/>
      <c r="C900" s="49"/>
      <c r="D900" s="108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3.8">
      <c r="A901" s="49"/>
      <c r="B901" s="49"/>
      <c r="C901" s="49"/>
      <c r="D901" s="108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3.8">
      <c r="A902" s="49"/>
      <c r="B902" s="49"/>
      <c r="C902" s="49"/>
      <c r="D902" s="108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3.8">
      <c r="A903" s="49"/>
      <c r="B903" s="49"/>
      <c r="C903" s="49"/>
      <c r="D903" s="108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3.8">
      <c r="A904" s="49"/>
      <c r="B904" s="49"/>
      <c r="C904" s="49"/>
      <c r="D904" s="108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3.8">
      <c r="A905" s="49"/>
      <c r="B905" s="49"/>
      <c r="C905" s="49"/>
      <c r="D905" s="108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3.8">
      <c r="A906" s="49"/>
      <c r="B906" s="49"/>
      <c r="C906" s="49"/>
      <c r="D906" s="108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3.8">
      <c r="A907" s="49"/>
      <c r="B907" s="49"/>
      <c r="C907" s="49"/>
      <c r="D907" s="108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3.8">
      <c r="A908" s="49"/>
      <c r="B908" s="49"/>
      <c r="C908" s="49"/>
      <c r="D908" s="108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3.8">
      <c r="A909" s="49"/>
      <c r="B909" s="49"/>
      <c r="C909" s="49"/>
      <c r="D909" s="108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3.8">
      <c r="A910" s="49"/>
      <c r="B910" s="49"/>
      <c r="C910" s="49"/>
      <c r="D910" s="108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3.8">
      <c r="A911" s="49"/>
      <c r="B911" s="49"/>
      <c r="C911" s="49"/>
      <c r="D911" s="108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3.8">
      <c r="A912" s="49"/>
      <c r="B912" s="49"/>
      <c r="C912" s="49"/>
      <c r="D912" s="108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3.8">
      <c r="A913" s="49"/>
      <c r="B913" s="49"/>
      <c r="C913" s="49"/>
      <c r="D913" s="108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3.8">
      <c r="A914" s="49"/>
      <c r="B914" s="49"/>
      <c r="C914" s="49"/>
      <c r="D914" s="108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3.8">
      <c r="A915" s="49"/>
      <c r="B915" s="49"/>
      <c r="C915" s="49"/>
      <c r="D915" s="108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3.8">
      <c r="A916" s="49"/>
      <c r="B916" s="49"/>
      <c r="C916" s="49"/>
      <c r="D916" s="108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3.8">
      <c r="A917" s="49"/>
      <c r="B917" s="49"/>
      <c r="C917" s="49"/>
      <c r="D917" s="108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3.8">
      <c r="A918" s="49"/>
      <c r="B918" s="49"/>
      <c r="C918" s="49"/>
      <c r="D918" s="108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3.8">
      <c r="A919" s="49"/>
      <c r="B919" s="49"/>
      <c r="C919" s="49"/>
      <c r="D919" s="108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3.8">
      <c r="A920" s="49"/>
      <c r="B920" s="49"/>
      <c r="C920" s="49"/>
      <c r="D920" s="108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3.8">
      <c r="A921" s="49"/>
      <c r="B921" s="49"/>
      <c r="C921" s="49"/>
      <c r="D921" s="108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3.8">
      <c r="A922" s="49"/>
      <c r="B922" s="49"/>
      <c r="C922" s="49"/>
      <c r="D922" s="108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3.8">
      <c r="A923" s="49"/>
      <c r="B923" s="49"/>
      <c r="C923" s="49"/>
      <c r="D923" s="108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3.8">
      <c r="A924" s="49"/>
      <c r="B924" s="49"/>
      <c r="C924" s="49"/>
      <c r="D924" s="108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3.8">
      <c r="A925" s="49"/>
      <c r="B925" s="49"/>
      <c r="C925" s="49"/>
      <c r="D925" s="108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3.8">
      <c r="A926" s="49"/>
      <c r="B926" s="49"/>
      <c r="C926" s="49"/>
      <c r="D926" s="108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3.8">
      <c r="A927" s="49"/>
      <c r="B927" s="49"/>
      <c r="C927" s="49"/>
      <c r="D927" s="108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3.8">
      <c r="A928" s="49"/>
      <c r="B928" s="49"/>
      <c r="C928" s="49"/>
      <c r="D928" s="108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3.8">
      <c r="A929" s="49"/>
      <c r="B929" s="49"/>
      <c r="C929" s="49"/>
      <c r="D929" s="108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3.8">
      <c r="A930" s="49"/>
      <c r="B930" s="49"/>
      <c r="C930" s="49"/>
      <c r="D930" s="108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3.8">
      <c r="A931" s="49"/>
      <c r="B931" s="49"/>
      <c r="C931" s="49"/>
      <c r="D931" s="108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3.8">
      <c r="A932" s="49"/>
      <c r="B932" s="49"/>
      <c r="C932" s="49"/>
      <c r="D932" s="108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3.8">
      <c r="A933" s="49"/>
      <c r="B933" s="49"/>
      <c r="C933" s="49"/>
      <c r="D933" s="108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3.8">
      <c r="A934" s="49"/>
      <c r="B934" s="49"/>
      <c r="C934" s="49"/>
      <c r="D934" s="108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3.8">
      <c r="A935" s="49"/>
      <c r="B935" s="49"/>
      <c r="C935" s="49"/>
      <c r="D935" s="108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3.8">
      <c r="A936" s="49"/>
      <c r="B936" s="49"/>
      <c r="C936" s="49"/>
      <c r="D936" s="108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3.8">
      <c r="A937" s="49"/>
      <c r="B937" s="49"/>
      <c r="C937" s="49"/>
      <c r="D937" s="108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3.8">
      <c r="A938" s="49"/>
      <c r="B938" s="49"/>
      <c r="C938" s="49"/>
      <c r="D938" s="108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3.8">
      <c r="A939" s="49"/>
      <c r="B939" s="49"/>
      <c r="C939" s="49"/>
      <c r="D939" s="108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3.8">
      <c r="A940" s="49"/>
      <c r="B940" s="49"/>
      <c r="C940" s="49"/>
      <c r="D940" s="108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3.8">
      <c r="A941" s="49"/>
      <c r="B941" s="49"/>
      <c r="C941" s="49"/>
      <c r="D941" s="108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3.8">
      <c r="A942" s="49"/>
      <c r="B942" s="49"/>
      <c r="C942" s="49"/>
      <c r="D942" s="108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3.8">
      <c r="A943" s="49"/>
      <c r="B943" s="49"/>
      <c r="C943" s="49"/>
      <c r="D943" s="108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3.8">
      <c r="A944" s="49"/>
      <c r="B944" s="49"/>
      <c r="C944" s="49"/>
      <c r="D944" s="108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3.8">
      <c r="A945" s="49"/>
      <c r="B945" s="49"/>
      <c r="C945" s="49"/>
      <c r="D945" s="108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3.8">
      <c r="A946" s="49"/>
      <c r="B946" s="49"/>
      <c r="C946" s="49"/>
      <c r="D946" s="108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3.8">
      <c r="A947" s="49"/>
      <c r="B947" s="49"/>
      <c r="C947" s="49"/>
      <c r="D947" s="108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3.8">
      <c r="A948" s="49"/>
      <c r="B948" s="49"/>
      <c r="C948" s="49"/>
      <c r="D948" s="108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3.8">
      <c r="A949" s="49"/>
      <c r="B949" s="49"/>
      <c r="C949" s="49"/>
      <c r="D949" s="108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3.8">
      <c r="A950" s="49"/>
      <c r="B950" s="49"/>
      <c r="C950" s="49"/>
      <c r="D950" s="108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3.8">
      <c r="A951" s="49"/>
      <c r="B951" s="49"/>
      <c r="C951" s="49"/>
      <c r="D951" s="108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3.8">
      <c r="A952" s="49"/>
      <c r="B952" s="49"/>
      <c r="C952" s="49"/>
      <c r="D952" s="108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3.8">
      <c r="A953" s="49"/>
      <c r="B953" s="49"/>
      <c r="C953" s="49"/>
      <c r="D953" s="108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3.8">
      <c r="A954" s="49"/>
      <c r="B954" s="49"/>
      <c r="C954" s="49"/>
      <c r="D954" s="108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3.8">
      <c r="A955" s="49"/>
      <c r="B955" s="49"/>
      <c r="C955" s="49"/>
      <c r="D955" s="108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3.8">
      <c r="A956" s="49"/>
      <c r="B956" s="49"/>
      <c r="C956" s="49"/>
      <c r="D956" s="108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3.8">
      <c r="A957" s="49"/>
      <c r="B957" s="49"/>
      <c r="C957" s="49"/>
      <c r="D957" s="108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3.8">
      <c r="A958" s="49"/>
      <c r="B958" s="49"/>
      <c r="C958" s="49"/>
      <c r="D958" s="108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3.8">
      <c r="A959" s="49"/>
      <c r="B959" s="49"/>
      <c r="C959" s="49"/>
      <c r="D959" s="108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3.8">
      <c r="A960" s="49"/>
      <c r="B960" s="49"/>
      <c r="C960" s="49"/>
      <c r="D960" s="108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3.8">
      <c r="A961" s="49"/>
      <c r="B961" s="49"/>
      <c r="C961" s="49"/>
      <c r="D961" s="108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3.8">
      <c r="A962" s="49"/>
      <c r="B962" s="49"/>
      <c r="C962" s="49"/>
      <c r="D962" s="108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3.8">
      <c r="A963" s="49"/>
      <c r="B963" s="49"/>
      <c r="C963" s="49"/>
      <c r="D963" s="108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3.8">
      <c r="A964" s="49"/>
      <c r="B964" s="49"/>
      <c r="C964" s="49"/>
      <c r="D964" s="108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3.8">
      <c r="A965" s="49"/>
      <c r="B965" s="49"/>
      <c r="C965" s="49"/>
      <c r="D965" s="108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3.8">
      <c r="A966" s="49"/>
      <c r="B966" s="49"/>
      <c r="C966" s="49"/>
      <c r="D966" s="108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3.8">
      <c r="A967" s="49"/>
      <c r="B967" s="49"/>
      <c r="C967" s="49"/>
      <c r="D967" s="108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3.8">
      <c r="A968" s="49"/>
      <c r="B968" s="49"/>
      <c r="C968" s="49"/>
      <c r="D968" s="108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3.8">
      <c r="A969" s="49"/>
      <c r="B969" s="49"/>
      <c r="C969" s="49"/>
      <c r="D969" s="108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3.8">
      <c r="A970" s="49"/>
      <c r="B970" s="49"/>
      <c r="C970" s="49"/>
      <c r="D970" s="108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3.8">
      <c r="A971" s="49"/>
      <c r="B971" s="49"/>
      <c r="C971" s="49"/>
      <c r="D971" s="108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3.8">
      <c r="A972" s="49"/>
      <c r="B972" s="49"/>
      <c r="C972" s="49"/>
      <c r="D972" s="108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3.8">
      <c r="A973" s="49"/>
      <c r="B973" s="49"/>
      <c r="C973" s="49"/>
      <c r="D973" s="108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3.8">
      <c r="A974" s="49"/>
      <c r="B974" s="49"/>
      <c r="C974" s="49"/>
      <c r="D974" s="108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3.8">
      <c r="A975" s="49"/>
      <c r="B975" s="49"/>
      <c r="C975" s="49"/>
      <c r="D975" s="108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3.8">
      <c r="A976" s="49"/>
      <c r="B976" s="49"/>
      <c r="C976" s="49"/>
      <c r="D976" s="108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3.8">
      <c r="A977" s="49"/>
      <c r="B977" s="49"/>
      <c r="C977" s="49"/>
      <c r="D977" s="108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3.8">
      <c r="A978" s="49"/>
      <c r="B978" s="49"/>
      <c r="C978" s="49"/>
      <c r="D978" s="108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3.8">
      <c r="A979" s="49"/>
      <c r="B979" s="49"/>
      <c r="C979" s="49"/>
      <c r="D979" s="108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3.8">
      <c r="A980" s="49"/>
      <c r="B980" s="49"/>
      <c r="C980" s="49"/>
      <c r="D980" s="108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3.8">
      <c r="A981" s="49"/>
      <c r="B981" s="49"/>
      <c r="C981" s="49"/>
      <c r="D981" s="108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3.8">
      <c r="A982" s="49"/>
      <c r="B982" s="49"/>
      <c r="C982" s="49"/>
      <c r="D982" s="108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3.8">
      <c r="A983" s="49"/>
      <c r="B983" s="49"/>
      <c r="C983" s="49"/>
      <c r="D983" s="108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3.8">
      <c r="A984" s="49"/>
      <c r="B984" s="49"/>
      <c r="C984" s="49"/>
      <c r="D984" s="108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3.8">
      <c r="A985" s="49"/>
      <c r="B985" s="49"/>
      <c r="C985" s="49"/>
      <c r="D985" s="108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3.8">
      <c r="A986" s="49"/>
      <c r="B986" s="49"/>
      <c r="C986" s="49"/>
      <c r="D986" s="108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3.8">
      <c r="A987" s="49"/>
      <c r="B987" s="49"/>
      <c r="C987" s="49"/>
      <c r="D987" s="108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3.8">
      <c r="A988" s="49"/>
      <c r="B988" s="49"/>
      <c r="C988" s="49"/>
      <c r="D988" s="108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3.8">
      <c r="A989" s="49"/>
      <c r="B989" s="49"/>
      <c r="C989" s="49"/>
      <c r="D989" s="108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3.8">
      <c r="A990" s="49"/>
      <c r="B990" s="49"/>
      <c r="C990" s="49"/>
      <c r="D990" s="108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3.8">
      <c r="A991" s="49"/>
      <c r="B991" s="49"/>
      <c r="C991" s="49"/>
      <c r="D991" s="108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3.8">
      <c r="A992" s="49"/>
      <c r="B992" s="49"/>
      <c r="C992" s="49"/>
      <c r="D992" s="108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3.8">
      <c r="A993" s="49"/>
      <c r="B993" s="49"/>
      <c r="C993" s="49"/>
      <c r="D993" s="108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3.8">
      <c r="A994" s="49"/>
      <c r="B994" s="49"/>
      <c r="C994" s="49"/>
      <c r="D994" s="108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3.8">
      <c r="A995" s="49"/>
      <c r="B995" s="49"/>
      <c r="C995" s="49"/>
      <c r="D995" s="108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3.8">
      <c r="A996" s="49"/>
      <c r="B996" s="49"/>
      <c r="C996" s="49"/>
      <c r="D996" s="108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3.8">
      <c r="A997" s="49"/>
      <c r="B997" s="49"/>
      <c r="C997" s="49"/>
      <c r="D997" s="108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3.8">
      <c r="A998" s="49"/>
      <c r="B998" s="49"/>
      <c r="C998" s="49"/>
      <c r="D998" s="108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3.8">
      <c r="A999" s="49"/>
      <c r="B999" s="49"/>
      <c r="C999" s="49"/>
      <c r="D999" s="108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3.8">
      <c r="A1000" s="49"/>
      <c r="B1000" s="49"/>
      <c r="C1000" s="49"/>
      <c r="D1000" s="108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835"/>
  <sheetViews>
    <sheetView workbookViewId="0">
      <selection sqref="A1:Z1"/>
    </sheetView>
  </sheetViews>
  <sheetFormatPr defaultColWidth="12.6640625" defaultRowHeight="15.75" customHeight="1"/>
  <cols>
    <col min="1" max="1" width="24" customWidth="1"/>
    <col min="2" max="2" width="24.109375" customWidth="1"/>
    <col min="4" max="4" width="15.21875" style="85" customWidth="1"/>
    <col min="5" max="5" width="24.77734375" customWidth="1"/>
  </cols>
  <sheetData>
    <row r="1" spans="1:26" ht="15.75" customHeight="1">
      <c r="A1" s="133" t="s">
        <v>1337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ht="15.75" customHeight="1">
      <c r="A2" s="76" t="s">
        <v>1338</v>
      </c>
      <c r="B2" s="76" t="s">
        <v>184</v>
      </c>
      <c r="C2" s="76" t="s">
        <v>1308</v>
      </c>
      <c r="D2" s="119">
        <f>8801712129239</f>
        <v>8801712129239</v>
      </c>
      <c r="E2" s="76" t="s">
        <v>1339</v>
      </c>
      <c r="F2" s="77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.75" customHeight="1">
      <c r="A3" s="76" t="s">
        <v>1340</v>
      </c>
      <c r="B3" s="76" t="s">
        <v>1341</v>
      </c>
      <c r="C3" s="76" t="s">
        <v>1308</v>
      </c>
      <c r="D3" s="119">
        <f>8801755579768</f>
        <v>8801755579768</v>
      </c>
      <c r="E3" s="76" t="s">
        <v>1342</v>
      </c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5.75" customHeight="1">
      <c r="A4" s="76" t="s">
        <v>1343</v>
      </c>
      <c r="B4" s="76" t="s">
        <v>184</v>
      </c>
      <c r="C4" s="76" t="s">
        <v>1308</v>
      </c>
      <c r="D4" s="119">
        <f>995568913632</f>
        <v>995568913632</v>
      </c>
      <c r="E4" s="76" t="s">
        <v>1344</v>
      </c>
      <c r="F4" s="77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5.75" customHeight="1">
      <c r="A5" s="76" t="s">
        <v>1345</v>
      </c>
      <c r="B5" s="76" t="s">
        <v>184</v>
      </c>
      <c r="C5" s="76" t="s">
        <v>1308</v>
      </c>
      <c r="D5" s="119">
        <f>8801797623434</f>
        <v>8801797623434</v>
      </c>
      <c r="E5" s="76" t="s">
        <v>1346</v>
      </c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5.75" customHeight="1">
      <c r="A6" s="76" t="s">
        <v>1347</v>
      </c>
      <c r="B6" s="76" t="s">
        <v>1348</v>
      </c>
      <c r="C6" s="76" t="s">
        <v>1308</v>
      </c>
      <c r="D6" s="119" t="s">
        <v>1349</v>
      </c>
      <c r="E6" s="76" t="s">
        <v>1350</v>
      </c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5.75" customHeight="1">
      <c r="A7" s="76" t="s">
        <v>1351</v>
      </c>
      <c r="B7" s="76" t="s">
        <v>184</v>
      </c>
      <c r="C7" s="76" t="s">
        <v>1308</v>
      </c>
      <c r="D7" s="119">
        <f>8801711236230</f>
        <v>8801711236230</v>
      </c>
      <c r="E7" s="76" t="s">
        <v>1352</v>
      </c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5.75" customHeight="1">
      <c r="A8" s="76" t="s">
        <v>1353</v>
      </c>
      <c r="B8" s="76" t="s">
        <v>184</v>
      </c>
      <c r="C8" s="76" t="s">
        <v>1308</v>
      </c>
      <c r="D8" s="119">
        <f>8801818982832</f>
        <v>8801818982832</v>
      </c>
      <c r="E8" s="76" t="s">
        <v>1354</v>
      </c>
      <c r="F8" s="77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5.75" customHeight="1">
      <c r="A9" s="76" t="s">
        <v>1355</v>
      </c>
      <c r="B9" s="76" t="s">
        <v>184</v>
      </c>
      <c r="C9" s="76" t="s">
        <v>1308</v>
      </c>
      <c r="D9" s="119">
        <f>8801780073931</f>
        <v>8801780073931</v>
      </c>
      <c r="E9" s="76" t="s">
        <v>1356</v>
      </c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5.75" customHeight="1">
      <c r="A10" s="76" t="s">
        <v>1357</v>
      </c>
      <c r="B10" s="76" t="s">
        <v>1358</v>
      </c>
      <c r="C10" s="76" t="s">
        <v>1308</v>
      </c>
      <c r="D10" s="119">
        <f>8801711505933</f>
        <v>8801711505933</v>
      </c>
      <c r="E10" s="76" t="s">
        <v>1359</v>
      </c>
      <c r="F10" s="77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5.75" customHeight="1">
      <c r="A11" s="76" t="s">
        <v>1360</v>
      </c>
      <c r="B11" s="76" t="s">
        <v>1341</v>
      </c>
      <c r="C11" s="76" t="s">
        <v>1308</v>
      </c>
      <c r="D11" s="119" t="s">
        <v>1361</v>
      </c>
      <c r="E11" s="76" t="s">
        <v>1362</v>
      </c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5.75" customHeight="1">
      <c r="A12" s="76" t="s">
        <v>1363</v>
      </c>
      <c r="B12" s="76" t="s">
        <v>1364</v>
      </c>
      <c r="C12" s="76" t="s">
        <v>1308</v>
      </c>
      <c r="D12" s="119" t="s">
        <v>1365</v>
      </c>
      <c r="E12" s="76" t="s">
        <v>1366</v>
      </c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5.75" customHeight="1">
      <c r="A13" s="76" t="s">
        <v>1367</v>
      </c>
      <c r="B13" s="76" t="s">
        <v>1368</v>
      </c>
      <c r="C13" s="76" t="s">
        <v>1308</v>
      </c>
      <c r="D13" s="119">
        <f>8801904650430</f>
        <v>8801904650430</v>
      </c>
      <c r="E13" s="76" t="s">
        <v>1369</v>
      </c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5.75" customHeight="1">
      <c r="A14" s="76" t="s">
        <v>1370</v>
      </c>
      <c r="B14" s="76" t="s">
        <v>184</v>
      </c>
      <c r="C14" s="76" t="s">
        <v>1308</v>
      </c>
      <c r="D14" s="119">
        <f>8801730338493</f>
        <v>8801730338493</v>
      </c>
      <c r="E14" s="76" t="s">
        <v>1371</v>
      </c>
      <c r="F14" s="77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5.75" customHeight="1">
      <c r="A15" s="76" t="s">
        <v>1372</v>
      </c>
      <c r="B15" s="76" t="s">
        <v>184</v>
      </c>
      <c r="C15" s="76" t="s">
        <v>1308</v>
      </c>
      <c r="D15" s="119" t="s">
        <v>1373</v>
      </c>
      <c r="E15" s="76" t="s">
        <v>1374</v>
      </c>
      <c r="F15" s="77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5.75" customHeight="1">
      <c r="A16" s="76" t="s">
        <v>1375</v>
      </c>
      <c r="B16" s="76" t="s">
        <v>1376</v>
      </c>
      <c r="C16" s="76" t="s">
        <v>1308</v>
      </c>
      <c r="D16" s="119" t="s">
        <v>1377</v>
      </c>
      <c r="E16" s="76" t="s">
        <v>1378</v>
      </c>
      <c r="F16" s="77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5.75" customHeight="1">
      <c r="A17" s="76" t="s">
        <v>1379</v>
      </c>
      <c r="B17" s="76" t="s">
        <v>1380</v>
      </c>
      <c r="C17" s="76" t="s">
        <v>1308</v>
      </c>
      <c r="D17" s="119">
        <f>8801816361350</f>
        <v>8801816361350</v>
      </c>
      <c r="E17" s="76" t="s">
        <v>1381</v>
      </c>
      <c r="F17" s="77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5.75" customHeight="1">
      <c r="A18" s="76" t="s">
        <v>1382</v>
      </c>
      <c r="B18" s="76" t="s">
        <v>1383</v>
      </c>
      <c r="C18" s="76" t="s">
        <v>1308</v>
      </c>
      <c r="D18" s="119">
        <v>8801711082037</v>
      </c>
      <c r="E18" s="76" t="s">
        <v>1384</v>
      </c>
      <c r="F18" s="77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5.75" customHeight="1">
      <c r="A19" s="76" t="s">
        <v>1385</v>
      </c>
      <c r="B19" s="76" t="s">
        <v>1386</v>
      </c>
      <c r="C19" s="76" t="s">
        <v>1308</v>
      </c>
      <c r="D19" s="119" t="s">
        <v>1387</v>
      </c>
      <c r="E19" s="76" t="s">
        <v>1388</v>
      </c>
      <c r="F19" s="77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15.75" customHeight="1">
      <c r="A20" s="76" t="s">
        <v>1389</v>
      </c>
      <c r="B20" s="76" t="s">
        <v>1364</v>
      </c>
      <c r="C20" s="76" t="s">
        <v>1308</v>
      </c>
      <c r="D20" s="119" t="s">
        <v>1390</v>
      </c>
      <c r="E20" s="76" t="s">
        <v>1391</v>
      </c>
      <c r="F20" s="77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15.75" customHeight="1">
      <c r="A21" s="76" t="s">
        <v>1392</v>
      </c>
      <c r="B21" s="76" t="s">
        <v>1376</v>
      </c>
      <c r="C21" s="76" t="s">
        <v>1308</v>
      </c>
      <c r="D21" s="119" t="s">
        <v>1393</v>
      </c>
      <c r="E21" s="76" t="s">
        <v>1394</v>
      </c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15.75" customHeight="1">
      <c r="A22" s="76" t="s">
        <v>1395</v>
      </c>
      <c r="B22" s="76" t="s">
        <v>1341</v>
      </c>
      <c r="C22" s="76" t="s">
        <v>1308</v>
      </c>
      <c r="D22" s="119"/>
      <c r="E22" s="76" t="s">
        <v>1396</v>
      </c>
      <c r="F22" s="77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15.75" customHeight="1">
      <c r="A23" s="76" t="s">
        <v>1397</v>
      </c>
      <c r="B23" s="76" t="s">
        <v>1398</v>
      </c>
      <c r="C23" s="76" t="s">
        <v>1308</v>
      </c>
      <c r="D23" s="119"/>
      <c r="E23" s="76" t="s">
        <v>1399</v>
      </c>
      <c r="F23" s="77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15.75" customHeight="1">
      <c r="A24" s="133" t="s">
        <v>1400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24">
      <c r="A25" s="79" t="s">
        <v>1401</v>
      </c>
      <c r="B25" s="79" t="s">
        <v>1402</v>
      </c>
      <c r="C25" s="80"/>
      <c r="D25" s="120">
        <f>8801777755848</f>
        <v>8801777755848</v>
      </c>
      <c r="E25" s="80" t="s">
        <v>1403</v>
      </c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5.75" customHeight="1">
      <c r="A26" s="134" t="s">
        <v>1404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 ht="24">
      <c r="A27" s="79" t="s">
        <v>1405</v>
      </c>
      <c r="B27" s="79" t="s">
        <v>1402</v>
      </c>
      <c r="C27" s="80"/>
      <c r="D27" s="120">
        <v>1730336989</v>
      </c>
      <c r="E27" s="80" t="s">
        <v>1406</v>
      </c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13.8">
      <c r="A28" s="134" t="s">
        <v>1407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26" ht="24">
      <c r="A29" s="79" t="s">
        <v>1405</v>
      </c>
      <c r="B29" s="79" t="s">
        <v>1408</v>
      </c>
      <c r="C29" s="80"/>
      <c r="D29" s="120">
        <v>1730336989</v>
      </c>
      <c r="E29" s="80" t="s">
        <v>1406</v>
      </c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13.8">
      <c r="A30" s="132" t="s">
        <v>1409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26" ht="13.2">
      <c r="A31" s="79" t="s">
        <v>1410</v>
      </c>
      <c r="B31" s="79" t="s">
        <v>1411</v>
      </c>
      <c r="C31" s="80"/>
      <c r="D31" s="120">
        <f>8801701209464</f>
        <v>8801701209464</v>
      </c>
      <c r="E31" s="80" t="s">
        <v>1412</v>
      </c>
      <c r="F31" s="8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13.8">
      <c r="A32" s="132" t="s">
        <v>1198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ht="13.2">
      <c r="A33" s="79" t="s">
        <v>1413</v>
      </c>
      <c r="B33" s="79" t="s">
        <v>1414</v>
      </c>
      <c r="C33" s="80"/>
      <c r="D33" s="120">
        <f>8801730095944</f>
        <v>8801730095944</v>
      </c>
      <c r="E33" s="80" t="s">
        <v>1415</v>
      </c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13.8">
      <c r="A34" s="78"/>
      <c r="B34" s="78"/>
      <c r="C34" s="78"/>
      <c r="D34" s="121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3.8">
      <c r="A35" s="78"/>
      <c r="B35" s="78"/>
      <c r="C35" s="78"/>
      <c r="D35" s="121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3.8">
      <c r="A36" s="78"/>
      <c r="B36" s="78"/>
      <c r="C36" s="78"/>
      <c r="D36" s="121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3.8">
      <c r="A37" s="78"/>
      <c r="B37" s="78"/>
      <c r="C37" s="78"/>
      <c r="D37" s="121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3.8">
      <c r="A38" s="78"/>
      <c r="B38" s="78"/>
      <c r="C38" s="78"/>
      <c r="D38" s="12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3.8">
      <c r="A39" s="78"/>
      <c r="B39" s="78"/>
      <c r="C39" s="78"/>
      <c r="D39" s="121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3.8">
      <c r="A40" s="78"/>
      <c r="B40" s="78"/>
      <c r="C40" s="78"/>
      <c r="D40" s="121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3.8">
      <c r="A41" s="78"/>
      <c r="B41" s="78"/>
      <c r="C41" s="78"/>
      <c r="D41" s="121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3.8">
      <c r="A42" s="78"/>
      <c r="B42" s="78"/>
      <c r="C42" s="78"/>
      <c r="D42" s="121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3.8">
      <c r="A43" s="78"/>
      <c r="B43" s="78"/>
      <c r="C43" s="78"/>
      <c r="D43" s="121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3.8">
      <c r="A44" s="78"/>
      <c r="B44" s="78"/>
      <c r="C44" s="78"/>
      <c r="D44" s="121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3.8">
      <c r="A45" s="78"/>
      <c r="B45" s="78"/>
      <c r="C45" s="78"/>
      <c r="D45" s="121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3.8">
      <c r="A46" s="78"/>
      <c r="B46" s="78"/>
      <c r="C46" s="78"/>
      <c r="D46" s="121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3.8">
      <c r="A47" s="78"/>
      <c r="B47" s="78"/>
      <c r="C47" s="78"/>
      <c r="D47" s="121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3.8">
      <c r="A48" s="78"/>
      <c r="B48" s="78"/>
      <c r="C48" s="78"/>
      <c r="D48" s="121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3.8">
      <c r="A49" s="78"/>
      <c r="B49" s="78"/>
      <c r="C49" s="78"/>
      <c r="D49" s="121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3.8">
      <c r="A50" s="78"/>
      <c r="B50" s="78"/>
      <c r="C50" s="78"/>
      <c r="D50" s="121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3.8">
      <c r="A51" s="78"/>
      <c r="B51" s="78"/>
      <c r="C51" s="78"/>
      <c r="D51" s="121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3.8">
      <c r="A52" s="78"/>
      <c r="B52" s="78"/>
      <c r="C52" s="78"/>
      <c r="D52" s="121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3.8">
      <c r="A53" s="78"/>
      <c r="B53" s="78"/>
      <c r="C53" s="78"/>
      <c r="D53" s="121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3.8">
      <c r="A54" s="78"/>
      <c r="B54" s="78"/>
      <c r="C54" s="78"/>
      <c r="D54" s="121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3.8">
      <c r="A55" s="78"/>
      <c r="B55" s="78"/>
      <c r="C55" s="78"/>
      <c r="D55" s="121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3.8">
      <c r="A56" s="78"/>
      <c r="B56" s="78"/>
      <c r="C56" s="78"/>
      <c r="D56" s="121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3.8">
      <c r="A57" s="78"/>
      <c r="B57" s="78"/>
      <c r="C57" s="78"/>
      <c r="D57" s="121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3.8">
      <c r="A58" s="78"/>
      <c r="B58" s="78"/>
      <c r="C58" s="78"/>
      <c r="D58" s="121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3.8">
      <c r="A59" s="78"/>
      <c r="B59" s="78"/>
      <c r="C59" s="78"/>
      <c r="D59" s="121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3.8">
      <c r="A60" s="78"/>
      <c r="B60" s="78"/>
      <c r="C60" s="78"/>
      <c r="D60" s="121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3.8">
      <c r="A61" s="78"/>
      <c r="B61" s="78"/>
      <c r="C61" s="78"/>
      <c r="D61" s="121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3.8">
      <c r="A62" s="78"/>
      <c r="B62" s="78"/>
      <c r="C62" s="78"/>
      <c r="D62" s="121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3.8">
      <c r="A63" s="78"/>
      <c r="B63" s="78"/>
      <c r="C63" s="78"/>
      <c r="D63" s="121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3.8">
      <c r="A64" s="78"/>
      <c r="B64" s="78"/>
      <c r="C64" s="78"/>
      <c r="D64" s="121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3.8">
      <c r="A65" s="78"/>
      <c r="B65" s="78"/>
      <c r="C65" s="78"/>
      <c r="D65" s="121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3.8">
      <c r="A66" s="78"/>
      <c r="B66" s="78"/>
      <c r="C66" s="78"/>
      <c r="D66" s="121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3.8">
      <c r="A67" s="78"/>
      <c r="B67" s="78"/>
      <c r="C67" s="78"/>
      <c r="D67" s="121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3.8">
      <c r="A68" s="78"/>
      <c r="B68" s="78"/>
      <c r="C68" s="78"/>
      <c r="D68" s="121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3.8">
      <c r="A69" s="78"/>
      <c r="B69" s="78"/>
      <c r="C69" s="78"/>
      <c r="D69" s="121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3.8">
      <c r="A70" s="78"/>
      <c r="B70" s="78"/>
      <c r="C70" s="78"/>
      <c r="D70" s="121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3.8">
      <c r="A71" s="78"/>
      <c r="B71" s="78"/>
      <c r="C71" s="78"/>
      <c r="D71" s="121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3.8">
      <c r="A72" s="78"/>
      <c r="B72" s="78"/>
      <c r="C72" s="78"/>
      <c r="D72" s="121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3.8">
      <c r="A73" s="78"/>
      <c r="B73" s="78"/>
      <c r="C73" s="78"/>
      <c r="D73" s="121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3.8">
      <c r="A74" s="78"/>
      <c r="B74" s="78"/>
      <c r="C74" s="78"/>
      <c r="D74" s="121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3.8">
      <c r="A75" s="78"/>
      <c r="B75" s="78"/>
      <c r="C75" s="78"/>
      <c r="D75" s="121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3.8">
      <c r="A76" s="78"/>
      <c r="B76" s="78"/>
      <c r="C76" s="78"/>
      <c r="D76" s="121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3.8">
      <c r="A77" s="78"/>
      <c r="B77" s="78"/>
      <c r="C77" s="78"/>
      <c r="D77" s="121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3.8">
      <c r="A78" s="78"/>
      <c r="B78" s="78"/>
      <c r="C78" s="78"/>
      <c r="D78" s="121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3.8">
      <c r="A79" s="78"/>
      <c r="B79" s="78"/>
      <c r="C79" s="78"/>
      <c r="D79" s="121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3.8">
      <c r="A80" s="78"/>
      <c r="B80" s="78"/>
      <c r="C80" s="78"/>
      <c r="D80" s="121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3.8">
      <c r="A81" s="78"/>
      <c r="B81" s="78"/>
      <c r="C81" s="78"/>
      <c r="D81" s="121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3.8">
      <c r="A82" s="78"/>
      <c r="B82" s="78"/>
      <c r="C82" s="78"/>
      <c r="D82" s="121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3.8">
      <c r="A83" s="78"/>
      <c r="B83" s="78"/>
      <c r="C83" s="78"/>
      <c r="D83" s="121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3.8">
      <c r="A84" s="78"/>
      <c r="B84" s="78"/>
      <c r="C84" s="78"/>
      <c r="D84" s="121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3.8">
      <c r="A85" s="78"/>
      <c r="B85" s="78"/>
      <c r="C85" s="78"/>
      <c r="D85" s="121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3.8">
      <c r="A86" s="78"/>
      <c r="B86" s="78"/>
      <c r="C86" s="78"/>
      <c r="D86" s="121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3.8">
      <c r="A87" s="78"/>
      <c r="B87" s="78"/>
      <c r="C87" s="78"/>
      <c r="D87" s="121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3.8">
      <c r="A88" s="78"/>
      <c r="B88" s="78"/>
      <c r="C88" s="78"/>
      <c r="D88" s="121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3.8">
      <c r="A89" s="78"/>
      <c r="B89" s="78"/>
      <c r="C89" s="78"/>
      <c r="D89" s="121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3.8">
      <c r="A90" s="78"/>
      <c r="B90" s="78"/>
      <c r="C90" s="78"/>
      <c r="D90" s="121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3.8">
      <c r="A91" s="78"/>
      <c r="B91" s="78"/>
      <c r="C91" s="78"/>
      <c r="D91" s="121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3.8">
      <c r="A92" s="78"/>
      <c r="B92" s="78"/>
      <c r="C92" s="78"/>
      <c r="D92" s="121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3.8">
      <c r="A93" s="78"/>
      <c r="B93" s="78"/>
      <c r="C93" s="78"/>
      <c r="D93" s="121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3.8">
      <c r="A94" s="78"/>
      <c r="B94" s="78"/>
      <c r="C94" s="78"/>
      <c r="D94" s="121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3.8">
      <c r="A95" s="78"/>
      <c r="B95" s="78"/>
      <c r="C95" s="78"/>
      <c r="D95" s="121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3.8">
      <c r="A96" s="78"/>
      <c r="B96" s="78"/>
      <c r="C96" s="78"/>
      <c r="D96" s="121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3.8">
      <c r="A97" s="78"/>
      <c r="B97" s="78"/>
      <c r="C97" s="78"/>
      <c r="D97" s="121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3.8">
      <c r="A98" s="78"/>
      <c r="B98" s="78"/>
      <c r="C98" s="78"/>
      <c r="D98" s="121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3.8">
      <c r="A99" s="78"/>
      <c r="B99" s="78"/>
      <c r="C99" s="78"/>
      <c r="D99" s="121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3.8">
      <c r="A100" s="78"/>
      <c r="B100" s="78"/>
      <c r="C100" s="78"/>
      <c r="D100" s="121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3.8">
      <c r="A101" s="78"/>
      <c r="B101" s="78"/>
      <c r="C101" s="78"/>
      <c r="D101" s="121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3.8">
      <c r="A102" s="78"/>
      <c r="B102" s="78"/>
      <c r="C102" s="78"/>
      <c r="D102" s="121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3.8">
      <c r="A103" s="78"/>
      <c r="B103" s="78"/>
      <c r="C103" s="78"/>
      <c r="D103" s="121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3.8">
      <c r="A104" s="78"/>
      <c r="B104" s="78"/>
      <c r="C104" s="78"/>
      <c r="D104" s="121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3.8">
      <c r="A105" s="78"/>
      <c r="B105" s="78"/>
      <c r="C105" s="78"/>
      <c r="D105" s="121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3.8">
      <c r="A106" s="78"/>
      <c r="B106" s="78"/>
      <c r="C106" s="78"/>
      <c r="D106" s="121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3.8">
      <c r="A107" s="78"/>
      <c r="B107" s="78"/>
      <c r="C107" s="78"/>
      <c r="D107" s="121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3.8">
      <c r="A108" s="78"/>
      <c r="B108" s="78"/>
      <c r="C108" s="78"/>
      <c r="D108" s="121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3.8">
      <c r="A109" s="78"/>
      <c r="B109" s="78"/>
      <c r="C109" s="78"/>
      <c r="D109" s="121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3.8">
      <c r="A110" s="78"/>
      <c r="B110" s="78"/>
      <c r="C110" s="78"/>
      <c r="D110" s="121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3.8">
      <c r="A111" s="78"/>
      <c r="B111" s="78"/>
      <c r="C111" s="78"/>
      <c r="D111" s="121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3.8">
      <c r="A112" s="78"/>
      <c r="B112" s="78"/>
      <c r="C112" s="78"/>
      <c r="D112" s="121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3.8">
      <c r="A113" s="78"/>
      <c r="B113" s="78"/>
      <c r="C113" s="78"/>
      <c r="D113" s="121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3.8">
      <c r="A114" s="78"/>
      <c r="B114" s="78"/>
      <c r="C114" s="78"/>
      <c r="D114" s="121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3.8">
      <c r="A115" s="78"/>
      <c r="B115" s="78"/>
      <c r="C115" s="78"/>
      <c r="D115" s="121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3.8">
      <c r="A116" s="78"/>
      <c r="B116" s="78"/>
      <c r="C116" s="78"/>
      <c r="D116" s="121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3.8">
      <c r="A117" s="78"/>
      <c r="B117" s="78"/>
      <c r="C117" s="78"/>
      <c r="D117" s="121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3.8">
      <c r="A118" s="78"/>
      <c r="B118" s="78"/>
      <c r="C118" s="78"/>
      <c r="D118" s="121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3.8">
      <c r="A119" s="78"/>
      <c r="B119" s="78"/>
      <c r="C119" s="78"/>
      <c r="D119" s="121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3.8">
      <c r="A120" s="78"/>
      <c r="B120" s="78"/>
      <c r="C120" s="78"/>
      <c r="D120" s="121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3.8">
      <c r="A121" s="78"/>
      <c r="B121" s="78"/>
      <c r="C121" s="78"/>
      <c r="D121" s="121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3.8">
      <c r="A122" s="78"/>
      <c r="B122" s="78"/>
      <c r="C122" s="78"/>
      <c r="D122" s="121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3.8">
      <c r="A123" s="78"/>
      <c r="B123" s="78"/>
      <c r="C123" s="78"/>
      <c r="D123" s="121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3.8">
      <c r="A124" s="78"/>
      <c r="B124" s="78"/>
      <c r="C124" s="78"/>
      <c r="D124" s="121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3.8">
      <c r="A125" s="78"/>
      <c r="B125" s="78"/>
      <c r="C125" s="78"/>
      <c r="D125" s="121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3.8">
      <c r="A126" s="78"/>
      <c r="B126" s="78"/>
      <c r="C126" s="78"/>
      <c r="D126" s="121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3.8">
      <c r="A127" s="78"/>
      <c r="B127" s="78"/>
      <c r="C127" s="78"/>
      <c r="D127" s="121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3.8">
      <c r="A128" s="78"/>
      <c r="B128" s="78"/>
      <c r="C128" s="78"/>
      <c r="D128" s="121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3.8">
      <c r="A129" s="78"/>
      <c r="B129" s="78"/>
      <c r="C129" s="78"/>
      <c r="D129" s="121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3.8">
      <c r="A130" s="78"/>
      <c r="B130" s="78"/>
      <c r="C130" s="78"/>
      <c r="D130" s="121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3.8">
      <c r="A131" s="78"/>
      <c r="B131" s="78"/>
      <c r="C131" s="78"/>
      <c r="D131" s="121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3.8">
      <c r="A132" s="78"/>
      <c r="B132" s="78"/>
      <c r="C132" s="78"/>
      <c r="D132" s="121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3.8">
      <c r="A133" s="78"/>
      <c r="B133" s="78"/>
      <c r="C133" s="78"/>
      <c r="D133" s="121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3.8">
      <c r="A134" s="78"/>
      <c r="B134" s="78"/>
      <c r="C134" s="78"/>
      <c r="D134" s="121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3.8">
      <c r="A135" s="78"/>
      <c r="B135" s="78"/>
      <c r="C135" s="78"/>
      <c r="D135" s="121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3.8">
      <c r="A136" s="78"/>
      <c r="B136" s="78"/>
      <c r="C136" s="78"/>
      <c r="D136" s="121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3.8">
      <c r="A137" s="78"/>
      <c r="B137" s="78"/>
      <c r="C137" s="78"/>
      <c r="D137" s="121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3.8">
      <c r="A138" s="78"/>
      <c r="B138" s="78"/>
      <c r="C138" s="78"/>
      <c r="D138" s="121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3.8">
      <c r="A139" s="78"/>
      <c r="B139" s="78"/>
      <c r="C139" s="78"/>
      <c r="D139" s="121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3.8">
      <c r="A140" s="78"/>
      <c r="B140" s="78"/>
      <c r="C140" s="78"/>
      <c r="D140" s="121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3.8">
      <c r="A141" s="78"/>
      <c r="B141" s="78"/>
      <c r="C141" s="78"/>
      <c r="D141" s="121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3.8">
      <c r="A142" s="78"/>
      <c r="B142" s="78"/>
      <c r="C142" s="78"/>
      <c r="D142" s="121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3.8">
      <c r="A143" s="78"/>
      <c r="B143" s="78"/>
      <c r="C143" s="78"/>
      <c r="D143" s="121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3.8">
      <c r="A144" s="78"/>
      <c r="B144" s="78"/>
      <c r="C144" s="78"/>
      <c r="D144" s="121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3.8">
      <c r="A145" s="78"/>
      <c r="B145" s="78"/>
      <c r="C145" s="78"/>
      <c r="D145" s="121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3.8">
      <c r="A146" s="78"/>
      <c r="B146" s="78"/>
      <c r="C146" s="78"/>
      <c r="D146" s="121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3.8">
      <c r="A147" s="78"/>
      <c r="B147" s="78"/>
      <c r="C147" s="78"/>
      <c r="D147" s="121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3.8">
      <c r="A148" s="78"/>
      <c r="B148" s="78"/>
      <c r="C148" s="78"/>
      <c r="D148" s="121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3.8">
      <c r="A149" s="78"/>
      <c r="B149" s="78"/>
      <c r="C149" s="78"/>
      <c r="D149" s="121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3.8">
      <c r="A150" s="78"/>
      <c r="B150" s="78"/>
      <c r="C150" s="78"/>
      <c r="D150" s="121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3.8">
      <c r="A151" s="78"/>
      <c r="B151" s="78"/>
      <c r="C151" s="78"/>
      <c r="D151" s="121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3.8">
      <c r="A152" s="78"/>
      <c r="B152" s="78"/>
      <c r="C152" s="78"/>
      <c r="D152" s="121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3.8">
      <c r="A153" s="78"/>
      <c r="B153" s="78"/>
      <c r="C153" s="78"/>
      <c r="D153" s="121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3.8">
      <c r="A154" s="78"/>
      <c r="B154" s="78"/>
      <c r="C154" s="78"/>
      <c r="D154" s="121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3.8">
      <c r="A155" s="78"/>
      <c r="B155" s="78"/>
      <c r="C155" s="78"/>
      <c r="D155" s="121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3.8">
      <c r="A156" s="78"/>
      <c r="B156" s="78"/>
      <c r="C156" s="78"/>
      <c r="D156" s="121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3.8">
      <c r="A157" s="78"/>
      <c r="B157" s="78"/>
      <c r="C157" s="78"/>
      <c r="D157" s="121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3.8">
      <c r="A158" s="78"/>
      <c r="B158" s="78"/>
      <c r="C158" s="78"/>
      <c r="D158" s="121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3.8">
      <c r="A159" s="78"/>
      <c r="B159" s="78"/>
      <c r="C159" s="78"/>
      <c r="D159" s="121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3.8">
      <c r="A160" s="78"/>
      <c r="B160" s="78"/>
      <c r="C160" s="78"/>
      <c r="D160" s="121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3.8">
      <c r="A161" s="78"/>
      <c r="B161" s="78"/>
      <c r="C161" s="78"/>
      <c r="D161" s="121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3.8">
      <c r="A162" s="78"/>
      <c r="B162" s="78"/>
      <c r="C162" s="78"/>
      <c r="D162" s="121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3.8">
      <c r="A163" s="78"/>
      <c r="B163" s="78"/>
      <c r="C163" s="78"/>
      <c r="D163" s="121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3.8">
      <c r="A164" s="78"/>
      <c r="B164" s="78"/>
      <c r="C164" s="78"/>
      <c r="D164" s="121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3.8">
      <c r="A165" s="78"/>
      <c r="B165" s="78"/>
      <c r="C165" s="78"/>
      <c r="D165" s="121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3.8">
      <c r="A166" s="78"/>
      <c r="B166" s="78"/>
      <c r="C166" s="78"/>
      <c r="D166" s="121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3.8">
      <c r="A167" s="78"/>
      <c r="B167" s="78"/>
      <c r="C167" s="78"/>
      <c r="D167" s="121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3.8">
      <c r="A168" s="78"/>
      <c r="B168" s="78"/>
      <c r="C168" s="78"/>
      <c r="D168" s="121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3.8">
      <c r="A169" s="78"/>
      <c r="B169" s="78"/>
      <c r="C169" s="78"/>
      <c r="D169" s="121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3.8">
      <c r="A170" s="78"/>
      <c r="B170" s="78"/>
      <c r="C170" s="78"/>
      <c r="D170" s="121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3.8">
      <c r="A171" s="78"/>
      <c r="B171" s="78"/>
      <c r="C171" s="78"/>
      <c r="D171" s="121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3.8">
      <c r="A172" s="78"/>
      <c r="B172" s="78"/>
      <c r="C172" s="78"/>
      <c r="D172" s="121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3.8">
      <c r="A173" s="78"/>
      <c r="B173" s="78"/>
      <c r="C173" s="78"/>
      <c r="D173" s="121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3.8">
      <c r="A174" s="78"/>
      <c r="B174" s="78"/>
      <c r="C174" s="78"/>
      <c r="D174" s="121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3.8">
      <c r="A175" s="78"/>
      <c r="B175" s="78"/>
      <c r="C175" s="78"/>
      <c r="D175" s="121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3.8">
      <c r="A176" s="78"/>
      <c r="B176" s="78"/>
      <c r="C176" s="78"/>
      <c r="D176" s="121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3.8">
      <c r="A177" s="78"/>
      <c r="B177" s="78"/>
      <c r="C177" s="78"/>
      <c r="D177" s="121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3.8">
      <c r="A178" s="78"/>
      <c r="B178" s="78"/>
      <c r="C178" s="78"/>
      <c r="D178" s="121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3.8">
      <c r="A179" s="78"/>
      <c r="B179" s="78"/>
      <c r="C179" s="78"/>
      <c r="D179" s="121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3.8">
      <c r="A180" s="78"/>
      <c r="B180" s="78"/>
      <c r="C180" s="78"/>
      <c r="D180" s="121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3.8">
      <c r="A181" s="78"/>
      <c r="B181" s="78"/>
      <c r="C181" s="78"/>
      <c r="D181" s="121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3.8">
      <c r="A182" s="78"/>
      <c r="B182" s="78"/>
      <c r="C182" s="78"/>
      <c r="D182" s="121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3.8">
      <c r="A183" s="78"/>
      <c r="B183" s="78"/>
      <c r="C183" s="78"/>
      <c r="D183" s="121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3.8">
      <c r="A184" s="78"/>
      <c r="B184" s="78"/>
      <c r="C184" s="78"/>
      <c r="D184" s="121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3.8">
      <c r="A185" s="78"/>
      <c r="B185" s="78"/>
      <c r="C185" s="78"/>
      <c r="D185" s="121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3.8">
      <c r="A186" s="78"/>
      <c r="B186" s="78"/>
      <c r="C186" s="78"/>
      <c r="D186" s="121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3.8">
      <c r="A187" s="78"/>
      <c r="B187" s="78"/>
      <c r="C187" s="78"/>
      <c r="D187" s="121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3.8">
      <c r="A188" s="78"/>
      <c r="B188" s="78"/>
      <c r="C188" s="78"/>
      <c r="D188" s="121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3.8">
      <c r="A189" s="78"/>
      <c r="B189" s="78"/>
      <c r="C189" s="78"/>
      <c r="D189" s="121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3.8">
      <c r="A190" s="78"/>
      <c r="B190" s="78"/>
      <c r="C190" s="78"/>
      <c r="D190" s="121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3.8">
      <c r="A191" s="78"/>
      <c r="B191" s="78"/>
      <c r="C191" s="78"/>
      <c r="D191" s="121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3.8">
      <c r="A192" s="78"/>
      <c r="B192" s="78"/>
      <c r="C192" s="78"/>
      <c r="D192" s="121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3.8">
      <c r="A193" s="78"/>
      <c r="B193" s="78"/>
      <c r="C193" s="78"/>
      <c r="D193" s="121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3.8">
      <c r="A194" s="78"/>
      <c r="B194" s="78"/>
      <c r="C194" s="78"/>
      <c r="D194" s="121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3.8">
      <c r="A195" s="78"/>
      <c r="B195" s="78"/>
      <c r="C195" s="78"/>
      <c r="D195" s="121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3.8">
      <c r="A196" s="78"/>
      <c r="B196" s="78"/>
      <c r="C196" s="78"/>
      <c r="D196" s="121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3.8">
      <c r="A197" s="78"/>
      <c r="B197" s="78"/>
      <c r="C197" s="78"/>
      <c r="D197" s="121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3.8">
      <c r="A198" s="78"/>
      <c r="B198" s="78"/>
      <c r="C198" s="78"/>
      <c r="D198" s="121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3.8">
      <c r="A199" s="78"/>
      <c r="B199" s="78"/>
      <c r="C199" s="78"/>
      <c r="D199" s="121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3.8">
      <c r="A200" s="78"/>
      <c r="B200" s="78"/>
      <c r="C200" s="78"/>
      <c r="D200" s="121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3.8">
      <c r="A201" s="78"/>
      <c r="B201" s="78"/>
      <c r="C201" s="78"/>
      <c r="D201" s="121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3.8">
      <c r="A202" s="78"/>
      <c r="B202" s="78"/>
      <c r="C202" s="78"/>
      <c r="D202" s="121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3.8">
      <c r="A203" s="78"/>
      <c r="B203" s="78"/>
      <c r="C203" s="78"/>
      <c r="D203" s="121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3.8">
      <c r="A204" s="78"/>
      <c r="B204" s="78"/>
      <c r="C204" s="78"/>
      <c r="D204" s="121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3.8">
      <c r="A205" s="78"/>
      <c r="B205" s="78"/>
      <c r="C205" s="78"/>
      <c r="D205" s="121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3.8">
      <c r="A206" s="78"/>
      <c r="B206" s="78"/>
      <c r="C206" s="78"/>
      <c r="D206" s="121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3.8">
      <c r="A207" s="78"/>
      <c r="B207" s="78"/>
      <c r="C207" s="78"/>
      <c r="D207" s="121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3.8">
      <c r="A208" s="78"/>
      <c r="B208" s="78"/>
      <c r="C208" s="78"/>
      <c r="D208" s="121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3.8">
      <c r="A209" s="78"/>
      <c r="B209" s="78"/>
      <c r="C209" s="78"/>
      <c r="D209" s="121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3.8">
      <c r="A210" s="78"/>
      <c r="B210" s="78"/>
      <c r="C210" s="78"/>
      <c r="D210" s="121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3.8">
      <c r="A211" s="78"/>
      <c r="B211" s="78"/>
      <c r="C211" s="78"/>
      <c r="D211" s="121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3.8">
      <c r="A212" s="78"/>
      <c r="B212" s="78"/>
      <c r="C212" s="78"/>
      <c r="D212" s="121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3.8">
      <c r="A213" s="78"/>
      <c r="B213" s="78"/>
      <c r="C213" s="78"/>
      <c r="D213" s="121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3.8">
      <c r="A214" s="78"/>
      <c r="B214" s="78"/>
      <c r="C214" s="78"/>
      <c r="D214" s="121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3.8">
      <c r="A215" s="78"/>
      <c r="B215" s="78"/>
      <c r="C215" s="78"/>
      <c r="D215" s="121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3.8">
      <c r="A216" s="78"/>
      <c r="B216" s="78"/>
      <c r="C216" s="78"/>
      <c r="D216" s="121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3.8">
      <c r="A217" s="78"/>
      <c r="B217" s="78"/>
      <c r="C217" s="78"/>
      <c r="D217" s="121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3.8">
      <c r="A218" s="78"/>
      <c r="B218" s="78"/>
      <c r="C218" s="78"/>
      <c r="D218" s="121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3.8">
      <c r="A219" s="78"/>
      <c r="B219" s="78"/>
      <c r="C219" s="78"/>
      <c r="D219" s="121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3.8">
      <c r="A220" s="78"/>
      <c r="B220" s="78"/>
      <c r="C220" s="78"/>
      <c r="D220" s="121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3.8">
      <c r="A221" s="78"/>
      <c r="B221" s="78"/>
      <c r="C221" s="78"/>
      <c r="D221" s="121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3.8">
      <c r="A222" s="78"/>
      <c r="B222" s="78"/>
      <c r="C222" s="78"/>
      <c r="D222" s="121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3.8">
      <c r="A223" s="78"/>
      <c r="B223" s="78"/>
      <c r="C223" s="78"/>
      <c r="D223" s="121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3.8">
      <c r="A224" s="78"/>
      <c r="B224" s="78"/>
      <c r="C224" s="78"/>
      <c r="D224" s="121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3.8">
      <c r="A225" s="78"/>
      <c r="B225" s="78"/>
      <c r="C225" s="78"/>
      <c r="D225" s="121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3.8">
      <c r="A226" s="78"/>
      <c r="B226" s="78"/>
      <c r="C226" s="78"/>
      <c r="D226" s="121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3.8">
      <c r="A227" s="78"/>
      <c r="B227" s="78"/>
      <c r="C227" s="78"/>
      <c r="D227" s="121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3.8">
      <c r="A228" s="78"/>
      <c r="B228" s="78"/>
      <c r="C228" s="78"/>
      <c r="D228" s="121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3.8">
      <c r="A229" s="78"/>
      <c r="B229" s="78"/>
      <c r="C229" s="78"/>
      <c r="D229" s="121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3.8">
      <c r="A230" s="78"/>
      <c r="B230" s="78"/>
      <c r="C230" s="78"/>
      <c r="D230" s="121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3.8">
      <c r="A231" s="78"/>
      <c r="B231" s="78"/>
      <c r="C231" s="78"/>
      <c r="D231" s="121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3.8">
      <c r="A232" s="78"/>
      <c r="B232" s="78"/>
      <c r="C232" s="78"/>
      <c r="D232" s="121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3.8">
      <c r="A233" s="78"/>
      <c r="B233" s="78"/>
      <c r="C233" s="78"/>
      <c r="D233" s="121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3.8">
      <c r="A234" s="78"/>
      <c r="B234" s="78"/>
      <c r="C234" s="78"/>
      <c r="D234" s="121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3.8">
      <c r="A235" s="78"/>
      <c r="B235" s="78"/>
      <c r="C235" s="78"/>
      <c r="D235" s="121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3.8">
      <c r="A236" s="78"/>
      <c r="B236" s="78"/>
      <c r="C236" s="78"/>
      <c r="D236" s="121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3.8">
      <c r="A237" s="78"/>
      <c r="B237" s="78"/>
      <c r="C237" s="78"/>
      <c r="D237" s="121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3.8">
      <c r="A238" s="78"/>
      <c r="B238" s="78"/>
      <c r="C238" s="78"/>
      <c r="D238" s="121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3.8">
      <c r="A239" s="78"/>
      <c r="B239" s="78"/>
      <c r="C239" s="78"/>
      <c r="D239" s="121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3.8">
      <c r="A240" s="78"/>
      <c r="B240" s="78"/>
      <c r="C240" s="78"/>
      <c r="D240" s="121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3.8">
      <c r="A241" s="78"/>
      <c r="B241" s="78"/>
      <c r="C241" s="78"/>
      <c r="D241" s="121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3.8">
      <c r="A242" s="78"/>
      <c r="B242" s="78"/>
      <c r="C242" s="78"/>
      <c r="D242" s="121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3.8">
      <c r="A243" s="78"/>
      <c r="B243" s="78"/>
      <c r="C243" s="78"/>
      <c r="D243" s="121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3.8">
      <c r="A244" s="78"/>
      <c r="B244" s="78"/>
      <c r="C244" s="78"/>
      <c r="D244" s="121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3.8">
      <c r="A245" s="78"/>
      <c r="B245" s="78"/>
      <c r="C245" s="78"/>
      <c r="D245" s="121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3.8">
      <c r="A246" s="78"/>
      <c r="B246" s="78"/>
      <c r="C246" s="78"/>
      <c r="D246" s="121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3.8">
      <c r="A247" s="78"/>
      <c r="B247" s="78"/>
      <c r="C247" s="78"/>
      <c r="D247" s="121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3.8">
      <c r="A248" s="78"/>
      <c r="B248" s="78"/>
      <c r="C248" s="78"/>
      <c r="D248" s="121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3.8">
      <c r="A249" s="78"/>
      <c r="B249" s="78"/>
      <c r="C249" s="78"/>
      <c r="D249" s="121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3.8">
      <c r="A250" s="78"/>
      <c r="B250" s="78"/>
      <c r="C250" s="78"/>
      <c r="D250" s="121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3.8">
      <c r="A251" s="78"/>
      <c r="B251" s="78"/>
      <c r="C251" s="78"/>
      <c r="D251" s="121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3.8">
      <c r="A252" s="78"/>
      <c r="B252" s="78"/>
      <c r="C252" s="78"/>
      <c r="D252" s="121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3.8">
      <c r="A253" s="78"/>
      <c r="B253" s="78"/>
      <c r="C253" s="78"/>
      <c r="D253" s="121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3.8">
      <c r="A254" s="78"/>
      <c r="B254" s="78"/>
      <c r="C254" s="78"/>
      <c r="D254" s="121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3.8">
      <c r="A255" s="78"/>
      <c r="B255" s="78"/>
      <c r="C255" s="78"/>
      <c r="D255" s="121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3.8">
      <c r="A256" s="78"/>
      <c r="B256" s="78"/>
      <c r="C256" s="78"/>
      <c r="D256" s="121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3.8">
      <c r="A257" s="78"/>
      <c r="B257" s="78"/>
      <c r="C257" s="78"/>
      <c r="D257" s="121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3.8">
      <c r="A258" s="78"/>
      <c r="B258" s="78"/>
      <c r="C258" s="78"/>
      <c r="D258" s="121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3.8">
      <c r="A259" s="78"/>
      <c r="B259" s="78"/>
      <c r="C259" s="78"/>
      <c r="D259" s="121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3.8">
      <c r="A260" s="78"/>
      <c r="B260" s="78"/>
      <c r="C260" s="78"/>
      <c r="D260" s="121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3.8">
      <c r="A261" s="78"/>
      <c r="B261" s="78"/>
      <c r="C261" s="78"/>
      <c r="D261" s="121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3.8">
      <c r="A262" s="78"/>
      <c r="B262" s="78"/>
      <c r="C262" s="78"/>
      <c r="D262" s="121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3.8">
      <c r="A263" s="78"/>
      <c r="B263" s="78"/>
      <c r="C263" s="78"/>
      <c r="D263" s="121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3.8">
      <c r="A264" s="78"/>
      <c r="B264" s="78"/>
      <c r="C264" s="78"/>
      <c r="D264" s="121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3.8">
      <c r="A265" s="78"/>
      <c r="B265" s="78"/>
      <c r="C265" s="78"/>
      <c r="D265" s="121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3.8">
      <c r="A266" s="78"/>
      <c r="B266" s="78"/>
      <c r="C266" s="78"/>
      <c r="D266" s="121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3.8">
      <c r="A267" s="78"/>
      <c r="B267" s="78"/>
      <c r="C267" s="78"/>
      <c r="D267" s="121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3.8">
      <c r="A268" s="78"/>
      <c r="B268" s="78"/>
      <c r="C268" s="78"/>
      <c r="D268" s="121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3.8">
      <c r="A269" s="78"/>
      <c r="B269" s="78"/>
      <c r="C269" s="78"/>
      <c r="D269" s="121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3.8">
      <c r="A270" s="78"/>
      <c r="B270" s="78"/>
      <c r="C270" s="78"/>
      <c r="D270" s="121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3.8">
      <c r="A271" s="78"/>
      <c r="B271" s="78"/>
      <c r="C271" s="78"/>
      <c r="D271" s="121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3.8">
      <c r="A272" s="78"/>
      <c r="B272" s="78"/>
      <c r="C272" s="78"/>
      <c r="D272" s="121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3.8">
      <c r="A273" s="78"/>
      <c r="B273" s="78"/>
      <c r="C273" s="78"/>
      <c r="D273" s="121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3.8">
      <c r="A274" s="78"/>
      <c r="B274" s="78"/>
      <c r="C274" s="78"/>
      <c r="D274" s="121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3.8">
      <c r="A275" s="78"/>
      <c r="B275" s="78"/>
      <c r="C275" s="78"/>
      <c r="D275" s="121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3.8">
      <c r="A276" s="78"/>
      <c r="B276" s="78"/>
      <c r="C276" s="78"/>
      <c r="D276" s="121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3.8">
      <c r="A277" s="78"/>
      <c r="B277" s="78"/>
      <c r="C277" s="78"/>
      <c r="D277" s="121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3.8">
      <c r="A278" s="78"/>
      <c r="B278" s="78"/>
      <c r="C278" s="78"/>
      <c r="D278" s="121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3.8">
      <c r="A279" s="78"/>
      <c r="B279" s="78"/>
      <c r="C279" s="78"/>
      <c r="D279" s="121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3.8">
      <c r="A280" s="78"/>
      <c r="B280" s="78"/>
      <c r="C280" s="78"/>
      <c r="D280" s="121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3.8">
      <c r="A281" s="78"/>
      <c r="B281" s="78"/>
      <c r="C281" s="78"/>
      <c r="D281" s="121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3.8">
      <c r="A282" s="78"/>
      <c r="B282" s="78"/>
      <c r="C282" s="78"/>
      <c r="D282" s="121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3.8">
      <c r="A283" s="78"/>
      <c r="B283" s="78"/>
      <c r="C283" s="78"/>
      <c r="D283" s="121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3.8">
      <c r="A284" s="78"/>
      <c r="B284" s="78"/>
      <c r="C284" s="78"/>
      <c r="D284" s="121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3.8">
      <c r="A285" s="78"/>
      <c r="B285" s="78"/>
      <c r="C285" s="78"/>
      <c r="D285" s="121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3.8">
      <c r="A286" s="78"/>
      <c r="B286" s="78"/>
      <c r="C286" s="78"/>
      <c r="D286" s="121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3.8">
      <c r="A287" s="78"/>
      <c r="B287" s="78"/>
      <c r="C287" s="78"/>
      <c r="D287" s="121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3.8">
      <c r="A288" s="78"/>
      <c r="B288" s="78"/>
      <c r="C288" s="78"/>
      <c r="D288" s="121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3.8">
      <c r="A289" s="78"/>
      <c r="B289" s="78"/>
      <c r="C289" s="78"/>
      <c r="D289" s="121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3.8">
      <c r="A290" s="78"/>
      <c r="B290" s="78"/>
      <c r="C290" s="78"/>
      <c r="D290" s="121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3.8">
      <c r="A291" s="78"/>
      <c r="B291" s="78"/>
      <c r="C291" s="78"/>
      <c r="D291" s="121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3.8">
      <c r="A292" s="78"/>
      <c r="B292" s="78"/>
      <c r="C292" s="78"/>
      <c r="D292" s="121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3.8">
      <c r="A293" s="78"/>
      <c r="B293" s="78"/>
      <c r="C293" s="78"/>
      <c r="D293" s="121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3.8">
      <c r="A294" s="78"/>
      <c r="B294" s="78"/>
      <c r="C294" s="78"/>
      <c r="D294" s="121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3.8">
      <c r="A295" s="78"/>
      <c r="B295" s="78"/>
      <c r="C295" s="78"/>
      <c r="D295" s="121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3.8">
      <c r="A296" s="78"/>
      <c r="B296" s="78"/>
      <c r="C296" s="78"/>
      <c r="D296" s="121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3.8">
      <c r="A297" s="78"/>
      <c r="B297" s="78"/>
      <c r="C297" s="78"/>
      <c r="D297" s="121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3.8">
      <c r="A298" s="78"/>
      <c r="B298" s="78"/>
      <c r="C298" s="78"/>
      <c r="D298" s="121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3.8">
      <c r="A299" s="78"/>
      <c r="B299" s="78"/>
      <c r="C299" s="78"/>
      <c r="D299" s="121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3.8">
      <c r="A300" s="78"/>
      <c r="B300" s="78"/>
      <c r="C300" s="78"/>
      <c r="D300" s="121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3.8">
      <c r="A301" s="78"/>
      <c r="B301" s="78"/>
      <c r="C301" s="78"/>
      <c r="D301" s="121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3.8">
      <c r="A302" s="78"/>
      <c r="B302" s="78"/>
      <c r="C302" s="78"/>
      <c r="D302" s="121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3.8">
      <c r="A303" s="78"/>
      <c r="B303" s="78"/>
      <c r="C303" s="78"/>
      <c r="D303" s="121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3.8">
      <c r="A304" s="78"/>
      <c r="B304" s="78"/>
      <c r="C304" s="78"/>
      <c r="D304" s="121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3.8">
      <c r="A305" s="78"/>
      <c r="B305" s="78"/>
      <c r="C305" s="78"/>
      <c r="D305" s="121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3.8">
      <c r="A306" s="78"/>
      <c r="B306" s="78"/>
      <c r="C306" s="78"/>
      <c r="D306" s="121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3.8">
      <c r="A307" s="78"/>
      <c r="B307" s="78"/>
      <c r="C307" s="78"/>
      <c r="D307" s="121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3.8">
      <c r="A308" s="78"/>
      <c r="B308" s="78"/>
      <c r="C308" s="78"/>
      <c r="D308" s="121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3.8">
      <c r="A309" s="78"/>
      <c r="B309" s="78"/>
      <c r="C309" s="78"/>
      <c r="D309" s="121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3.8">
      <c r="A310" s="78"/>
      <c r="B310" s="78"/>
      <c r="C310" s="78"/>
      <c r="D310" s="121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3.8">
      <c r="A311" s="78"/>
      <c r="B311" s="78"/>
      <c r="C311" s="78"/>
      <c r="D311" s="121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3.8">
      <c r="A312" s="78"/>
      <c r="B312" s="78"/>
      <c r="C312" s="78"/>
      <c r="D312" s="121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3.8">
      <c r="A313" s="78"/>
      <c r="B313" s="78"/>
      <c r="C313" s="78"/>
      <c r="D313" s="121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3.8">
      <c r="A314" s="78"/>
      <c r="B314" s="78"/>
      <c r="C314" s="78"/>
      <c r="D314" s="121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3.8">
      <c r="A315" s="78"/>
      <c r="B315" s="78"/>
      <c r="C315" s="78"/>
      <c r="D315" s="121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3.8">
      <c r="A316" s="78"/>
      <c r="B316" s="78"/>
      <c r="C316" s="78"/>
      <c r="D316" s="121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3.8">
      <c r="A317" s="78"/>
      <c r="B317" s="78"/>
      <c r="C317" s="78"/>
      <c r="D317" s="121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3.8">
      <c r="A318" s="78"/>
      <c r="B318" s="78"/>
      <c r="C318" s="78"/>
      <c r="D318" s="121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3.8">
      <c r="A319" s="78"/>
      <c r="B319" s="78"/>
      <c r="C319" s="78"/>
      <c r="D319" s="121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3.8">
      <c r="A320" s="78"/>
      <c r="B320" s="78"/>
      <c r="C320" s="78"/>
      <c r="D320" s="121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3.8">
      <c r="A321" s="78"/>
      <c r="B321" s="78"/>
      <c r="C321" s="78"/>
      <c r="D321" s="121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3.8">
      <c r="A322" s="78"/>
      <c r="B322" s="78"/>
      <c r="C322" s="78"/>
      <c r="D322" s="121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3.8">
      <c r="A323" s="78"/>
      <c r="B323" s="78"/>
      <c r="C323" s="78"/>
      <c r="D323" s="121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3.8">
      <c r="A324" s="78"/>
      <c r="B324" s="78"/>
      <c r="C324" s="78"/>
      <c r="D324" s="121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3.8">
      <c r="A325" s="78"/>
      <c r="B325" s="78"/>
      <c r="C325" s="78"/>
      <c r="D325" s="121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3.8">
      <c r="A326" s="78"/>
      <c r="B326" s="78"/>
      <c r="C326" s="78"/>
      <c r="D326" s="121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3.8">
      <c r="A327" s="78"/>
      <c r="B327" s="78"/>
      <c r="C327" s="78"/>
      <c r="D327" s="121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3.8">
      <c r="A328" s="78"/>
      <c r="B328" s="78"/>
      <c r="C328" s="78"/>
      <c r="D328" s="121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3.8">
      <c r="A329" s="78"/>
      <c r="B329" s="78"/>
      <c r="C329" s="78"/>
      <c r="D329" s="121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3.8">
      <c r="A330" s="78"/>
      <c r="B330" s="78"/>
      <c r="C330" s="78"/>
      <c r="D330" s="121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3.8">
      <c r="A331" s="78"/>
      <c r="B331" s="78"/>
      <c r="C331" s="78"/>
      <c r="D331" s="121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3.8">
      <c r="A332" s="78"/>
      <c r="B332" s="78"/>
      <c r="C332" s="78"/>
      <c r="D332" s="121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3.8">
      <c r="A333" s="78"/>
      <c r="B333" s="78"/>
      <c r="C333" s="78"/>
      <c r="D333" s="121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3.8">
      <c r="A334" s="78"/>
      <c r="B334" s="78"/>
      <c r="C334" s="78"/>
      <c r="D334" s="121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3.8">
      <c r="A335" s="78"/>
      <c r="B335" s="78"/>
      <c r="C335" s="78"/>
      <c r="D335" s="121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3.8">
      <c r="A336" s="78"/>
      <c r="B336" s="78"/>
      <c r="C336" s="78"/>
      <c r="D336" s="121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3.8">
      <c r="A337" s="78"/>
      <c r="B337" s="78"/>
      <c r="C337" s="78"/>
      <c r="D337" s="121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3.8">
      <c r="A338" s="78"/>
      <c r="B338" s="78"/>
      <c r="C338" s="78"/>
      <c r="D338" s="121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3.8">
      <c r="A339" s="78"/>
      <c r="B339" s="78"/>
      <c r="C339" s="78"/>
      <c r="D339" s="121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3.8">
      <c r="A340" s="78"/>
      <c r="B340" s="78"/>
      <c r="C340" s="78"/>
      <c r="D340" s="121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3.8">
      <c r="A341" s="78"/>
      <c r="B341" s="78"/>
      <c r="C341" s="78"/>
      <c r="D341" s="121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3.8">
      <c r="A342" s="78"/>
      <c r="B342" s="78"/>
      <c r="C342" s="78"/>
      <c r="D342" s="121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3.8">
      <c r="A343" s="78"/>
      <c r="B343" s="78"/>
      <c r="C343" s="78"/>
      <c r="D343" s="121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3.8">
      <c r="A344" s="78"/>
      <c r="B344" s="78"/>
      <c r="C344" s="78"/>
      <c r="D344" s="121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3.8">
      <c r="A345" s="78"/>
      <c r="B345" s="78"/>
      <c r="C345" s="78"/>
      <c r="D345" s="121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3.8">
      <c r="A346" s="78"/>
      <c r="B346" s="78"/>
      <c r="C346" s="78"/>
      <c r="D346" s="121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3.8">
      <c r="A347" s="78"/>
      <c r="B347" s="78"/>
      <c r="C347" s="78"/>
      <c r="D347" s="121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3.8">
      <c r="A348" s="78"/>
      <c r="B348" s="78"/>
      <c r="C348" s="78"/>
      <c r="D348" s="121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3.8">
      <c r="A349" s="78"/>
      <c r="B349" s="78"/>
      <c r="C349" s="78"/>
      <c r="D349" s="121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3.8">
      <c r="A350" s="78"/>
      <c r="B350" s="78"/>
      <c r="C350" s="78"/>
      <c r="D350" s="121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3.8">
      <c r="A351" s="78"/>
      <c r="B351" s="78"/>
      <c r="C351" s="78"/>
      <c r="D351" s="121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3.8">
      <c r="A352" s="78"/>
      <c r="B352" s="78"/>
      <c r="C352" s="78"/>
      <c r="D352" s="121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3.8">
      <c r="A353" s="78"/>
      <c r="B353" s="78"/>
      <c r="C353" s="78"/>
      <c r="D353" s="121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3.8">
      <c r="A354" s="78"/>
      <c r="B354" s="78"/>
      <c r="C354" s="78"/>
      <c r="D354" s="121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3.8">
      <c r="A355" s="78"/>
      <c r="B355" s="78"/>
      <c r="C355" s="78"/>
      <c r="D355" s="121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3.8">
      <c r="A356" s="78"/>
      <c r="B356" s="78"/>
      <c r="C356" s="78"/>
      <c r="D356" s="121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3.8">
      <c r="A357" s="78"/>
      <c r="B357" s="78"/>
      <c r="C357" s="78"/>
      <c r="D357" s="121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3.8">
      <c r="A358" s="78"/>
      <c r="B358" s="78"/>
      <c r="C358" s="78"/>
      <c r="D358" s="121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3.8">
      <c r="A359" s="78"/>
      <c r="B359" s="78"/>
      <c r="C359" s="78"/>
      <c r="D359" s="121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3.8">
      <c r="A360" s="78"/>
      <c r="B360" s="78"/>
      <c r="C360" s="78"/>
      <c r="D360" s="121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3.8">
      <c r="A361" s="78"/>
      <c r="B361" s="78"/>
      <c r="C361" s="78"/>
      <c r="D361" s="121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3.8">
      <c r="A362" s="78"/>
      <c r="B362" s="78"/>
      <c r="C362" s="78"/>
      <c r="D362" s="121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3.8">
      <c r="A363" s="78"/>
      <c r="B363" s="78"/>
      <c r="C363" s="78"/>
      <c r="D363" s="121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3.8">
      <c r="A364" s="78"/>
      <c r="B364" s="78"/>
      <c r="C364" s="78"/>
      <c r="D364" s="121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3.8">
      <c r="A365" s="78"/>
      <c r="B365" s="78"/>
      <c r="C365" s="78"/>
      <c r="D365" s="121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3.8">
      <c r="A366" s="78"/>
      <c r="B366" s="78"/>
      <c r="C366" s="78"/>
      <c r="D366" s="121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3.8">
      <c r="A367" s="78"/>
      <c r="B367" s="78"/>
      <c r="C367" s="78"/>
      <c r="D367" s="121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3.8">
      <c r="A368" s="78"/>
      <c r="B368" s="78"/>
      <c r="C368" s="78"/>
      <c r="D368" s="121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3.8">
      <c r="A369" s="78"/>
      <c r="B369" s="78"/>
      <c r="C369" s="78"/>
      <c r="D369" s="121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3.8">
      <c r="A370" s="78"/>
      <c r="B370" s="78"/>
      <c r="C370" s="78"/>
      <c r="D370" s="121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3.8">
      <c r="A371" s="78"/>
      <c r="B371" s="78"/>
      <c r="C371" s="78"/>
      <c r="D371" s="121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3.8">
      <c r="A372" s="78"/>
      <c r="B372" s="78"/>
      <c r="C372" s="78"/>
      <c r="D372" s="121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3.8">
      <c r="A373" s="78"/>
      <c r="B373" s="78"/>
      <c r="C373" s="78"/>
      <c r="D373" s="121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3.8">
      <c r="A374" s="78"/>
      <c r="B374" s="78"/>
      <c r="C374" s="78"/>
      <c r="D374" s="121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3.8">
      <c r="A375" s="78"/>
      <c r="B375" s="78"/>
      <c r="C375" s="78"/>
      <c r="D375" s="121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3.8">
      <c r="A376" s="78"/>
      <c r="B376" s="78"/>
      <c r="C376" s="78"/>
      <c r="D376" s="121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3.8">
      <c r="A377" s="78"/>
      <c r="B377" s="78"/>
      <c r="C377" s="78"/>
      <c r="D377" s="121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3.8">
      <c r="A378" s="78"/>
      <c r="B378" s="78"/>
      <c r="C378" s="78"/>
      <c r="D378" s="121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3.8">
      <c r="A379" s="78"/>
      <c r="B379" s="78"/>
      <c r="C379" s="78"/>
      <c r="D379" s="121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3.8">
      <c r="A380" s="78"/>
      <c r="B380" s="78"/>
      <c r="C380" s="78"/>
      <c r="D380" s="121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3.8">
      <c r="A381" s="78"/>
      <c r="B381" s="78"/>
      <c r="C381" s="78"/>
      <c r="D381" s="121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3.8">
      <c r="A382" s="78"/>
      <c r="B382" s="78"/>
      <c r="C382" s="78"/>
      <c r="D382" s="121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3.8">
      <c r="A383" s="78"/>
      <c r="B383" s="78"/>
      <c r="C383" s="78"/>
      <c r="D383" s="121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3.8">
      <c r="A384" s="78"/>
      <c r="B384" s="78"/>
      <c r="C384" s="78"/>
      <c r="D384" s="121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3.8">
      <c r="A385" s="78"/>
      <c r="B385" s="78"/>
      <c r="C385" s="78"/>
      <c r="D385" s="121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3.8">
      <c r="A386" s="78"/>
      <c r="B386" s="78"/>
      <c r="C386" s="78"/>
      <c r="D386" s="121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3.8">
      <c r="A387" s="78"/>
      <c r="B387" s="78"/>
      <c r="C387" s="78"/>
      <c r="D387" s="121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3.8">
      <c r="A388" s="78"/>
      <c r="B388" s="78"/>
      <c r="C388" s="78"/>
      <c r="D388" s="121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3.8">
      <c r="A389" s="78"/>
      <c r="B389" s="78"/>
      <c r="C389" s="78"/>
      <c r="D389" s="121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3.8">
      <c r="A390" s="78"/>
      <c r="B390" s="78"/>
      <c r="C390" s="78"/>
      <c r="D390" s="121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3.8">
      <c r="A391" s="78"/>
      <c r="B391" s="78"/>
      <c r="C391" s="78"/>
      <c r="D391" s="121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3.8">
      <c r="A392" s="78"/>
      <c r="B392" s="78"/>
      <c r="C392" s="78"/>
      <c r="D392" s="121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3.8">
      <c r="A393" s="78"/>
      <c r="B393" s="78"/>
      <c r="C393" s="78"/>
      <c r="D393" s="121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3.8">
      <c r="A394" s="78"/>
      <c r="B394" s="78"/>
      <c r="C394" s="78"/>
      <c r="D394" s="121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3.8">
      <c r="A395" s="78"/>
      <c r="B395" s="78"/>
      <c r="C395" s="78"/>
      <c r="D395" s="121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3.8">
      <c r="A396" s="78"/>
      <c r="B396" s="78"/>
      <c r="C396" s="78"/>
      <c r="D396" s="121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3.8">
      <c r="A397" s="78"/>
      <c r="B397" s="78"/>
      <c r="C397" s="78"/>
      <c r="D397" s="121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3.8">
      <c r="A398" s="78"/>
      <c r="B398" s="78"/>
      <c r="C398" s="78"/>
      <c r="D398" s="121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3.8">
      <c r="A399" s="78"/>
      <c r="B399" s="78"/>
      <c r="C399" s="78"/>
      <c r="D399" s="121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3.8">
      <c r="A400" s="78"/>
      <c r="B400" s="78"/>
      <c r="C400" s="78"/>
      <c r="D400" s="121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3.8">
      <c r="A401" s="78"/>
      <c r="B401" s="78"/>
      <c r="C401" s="78"/>
      <c r="D401" s="121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3.8">
      <c r="A402" s="78"/>
      <c r="B402" s="78"/>
      <c r="C402" s="78"/>
      <c r="D402" s="121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3.8">
      <c r="A403" s="78"/>
      <c r="B403" s="78"/>
      <c r="C403" s="78"/>
      <c r="D403" s="121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3.8">
      <c r="A404" s="78"/>
      <c r="B404" s="78"/>
      <c r="C404" s="78"/>
      <c r="D404" s="121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3.8">
      <c r="A405" s="78"/>
      <c r="B405" s="78"/>
      <c r="C405" s="78"/>
      <c r="D405" s="121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3.8">
      <c r="A406" s="78"/>
      <c r="B406" s="78"/>
      <c r="C406" s="78"/>
      <c r="D406" s="121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3.8">
      <c r="A407" s="78"/>
      <c r="B407" s="78"/>
      <c r="C407" s="78"/>
      <c r="D407" s="121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3.8">
      <c r="A408" s="78"/>
      <c r="B408" s="78"/>
      <c r="C408" s="78"/>
      <c r="D408" s="121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3.8">
      <c r="A409" s="78"/>
      <c r="B409" s="78"/>
      <c r="C409" s="78"/>
      <c r="D409" s="121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3.8">
      <c r="A410" s="78"/>
      <c r="B410" s="78"/>
      <c r="C410" s="78"/>
      <c r="D410" s="121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3.8">
      <c r="A411" s="78"/>
      <c r="B411" s="78"/>
      <c r="C411" s="78"/>
      <c r="D411" s="121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3.8">
      <c r="A412" s="78"/>
      <c r="B412" s="78"/>
      <c r="C412" s="78"/>
      <c r="D412" s="121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3.8">
      <c r="A413" s="78"/>
      <c r="B413" s="78"/>
      <c r="C413" s="78"/>
      <c r="D413" s="121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3.8">
      <c r="A414" s="78"/>
      <c r="B414" s="78"/>
      <c r="C414" s="78"/>
      <c r="D414" s="121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3.8">
      <c r="A415" s="78"/>
      <c r="B415" s="78"/>
      <c r="C415" s="78"/>
      <c r="D415" s="121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3.8">
      <c r="A416" s="78"/>
      <c r="B416" s="78"/>
      <c r="C416" s="78"/>
      <c r="D416" s="121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3.8">
      <c r="A417" s="78"/>
      <c r="B417" s="78"/>
      <c r="C417" s="78"/>
      <c r="D417" s="121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3.8">
      <c r="A418" s="78"/>
      <c r="B418" s="78"/>
      <c r="C418" s="78"/>
      <c r="D418" s="121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3.8">
      <c r="A419" s="78"/>
      <c r="B419" s="78"/>
      <c r="C419" s="78"/>
      <c r="D419" s="121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3.8">
      <c r="A420" s="78"/>
      <c r="B420" s="78"/>
      <c r="C420" s="78"/>
      <c r="D420" s="121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3.8">
      <c r="A421" s="78"/>
      <c r="B421" s="78"/>
      <c r="C421" s="78"/>
      <c r="D421" s="121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3.8">
      <c r="A422" s="78"/>
      <c r="B422" s="78"/>
      <c r="C422" s="78"/>
      <c r="D422" s="121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3.8">
      <c r="A423" s="78"/>
      <c r="B423" s="78"/>
      <c r="C423" s="78"/>
      <c r="D423" s="121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3.8">
      <c r="A424" s="78"/>
      <c r="B424" s="78"/>
      <c r="C424" s="78"/>
      <c r="D424" s="121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3.8">
      <c r="A425" s="78"/>
      <c r="B425" s="78"/>
      <c r="C425" s="78"/>
      <c r="D425" s="121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3.8">
      <c r="A426" s="78"/>
      <c r="B426" s="78"/>
      <c r="C426" s="78"/>
      <c r="D426" s="121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3.8">
      <c r="A427" s="78"/>
      <c r="B427" s="78"/>
      <c r="C427" s="78"/>
      <c r="D427" s="121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3.8">
      <c r="A428" s="78"/>
      <c r="B428" s="78"/>
      <c r="C428" s="78"/>
      <c r="D428" s="121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3.8">
      <c r="A429" s="78"/>
      <c r="B429" s="78"/>
      <c r="C429" s="78"/>
      <c r="D429" s="121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3.8">
      <c r="A430" s="78"/>
      <c r="B430" s="78"/>
      <c r="C430" s="78"/>
      <c r="D430" s="121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3.8">
      <c r="A431" s="78"/>
      <c r="B431" s="78"/>
      <c r="C431" s="78"/>
      <c r="D431" s="121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3.8">
      <c r="A432" s="78"/>
      <c r="B432" s="78"/>
      <c r="C432" s="78"/>
      <c r="D432" s="121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3.8">
      <c r="A433" s="78"/>
      <c r="B433" s="78"/>
      <c r="C433" s="78"/>
      <c r="D433" s="121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3.8">
      <c r="A434" s="78"/>
      <c r="B434" s="78"/>
      <c r="C434" s="78"/>
      <c r="D434" s="121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3.8">
      <c r="A435" s="78"/>
      <c r="B435" s="78"/>
      <c r="C435" s="78"/>
      <c r="D435" s="121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3.8">
      <c r="A436" s="78"/>
      <c r="B436" s="78"/>
      <c r="C436" s="78"/>
      <c r="D436" s="121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3.8">
      <c r="A437" s="78"/>
      <c r="B437" s="78"/>
      <c r="C437" s="78"/>
      <c r="D437" s="121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3.8">
      <c r="A438" s="78"/>
      <c r="B438" s="78"/>
      <c r="C438" s="78"/>
      <c r="D438" s="121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3.8">
      <c r="A439" s="78"/>
      <c r="B439" s="78"/>
      <c r="C439" s="78"/>
      <c r="D439" s="121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3.8">
      <c r="A440" s="78"/>
      <c r="B440" s="78"/>
      <c r="C440" s="78"/>
      <c r="D440" s="121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3.8">
      <c r="A441" s="78"/>
      <c r="B441" s="78"/>
      <c r="C441" s="78"/>
      <c r="D441" s="121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3.8">
      <c r="A442" s="78"/>
      <c r="B442" s="78"/>
      <c r="C442" s="78"/>
      <c r="D442" s="121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3.8">
      <c r="A443" s="78"/>
      <c r="B443" s="78"/>
      <c r="C443" s="78"/>
      <c r="D443" s="121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3.8">
      <c r="A444" s="78"/>
      <c r="B444" s="78"/>
      <c r="C444" s="78"/>
      <c r="D444" s="121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3.8">
      <c r="A445" s="78"/>
      <c r="B445" s="78"/>
      <c r="C445" s="78"/>
      <c r="D445" s="121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3.8">
      <c r="A446" s="78"/>
      <c r="B446" s="78"/>
      <c r="C446" s="78"/>
      <c r="D446" s="121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3.8">
      <c r="A447" s="78"/>
      <c r="B447" s="78"/>
      <c r="C447" s="78"/>
      <c r="D447" s="121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3.8">
      <c r="A448" s="78"/>
      <c r="B448" s="78"/>
      <c r="C448" s="78"/>
      <c r="D448" s="121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3.8">
      <c r="A449" s="78"/>
      <c r="B449" s="78"/>
      <c r="C449" s="78"/>
      <c r="D449" s="121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3.8">
      <c r="A450" s="78"/>
      <c r="B450" s="78"/>
      <c r="C450" s="78"/>
      <c r="D450" s="121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3.8">
      <c r="A451" s="78"/>
      <c r="B451" s="78"/>
      <c r="C451" s="78"/>
      <c r="D451" s="121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3.8">
      <c r="A452" s="78"/>
      <c r="B452" s="78"/>
      <c r="C452" s="78"/>
      <c r="D452" s="121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3.8">
      <c r="A453" s="78"/>
      <c r="B453" s="78"/>
      <c r="C453" s="78"/>
      <c r="D453" s="121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3.8">
      <c r="A454" s="78"/>
      <c r="B454" s="78"/>
      <c r="C454" s="78"/>
      <c r="D454" s="121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3.8">
      <c r="A455" s="78"/>
      <c r="B455" s="78"/>
      <c r="C455" s="78"/>
      <c r="D455" s="121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3.8">
      <c r="A456" s="78"/>
      <c r="B456" s="78"/>
      <c r="C456" s="78"/>
      <c r="D456" s="121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3.8">
      <c r="A457" s="78"/>
      <c r="B457" s="78"/>
      <c r="C457" s="78"/>
      <c r="D457" s="121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3.8">
      <c r="A458" s="78"/>
      <c r="B458" s="78"/>
      <c r="C458" s="78"/>
      <c r="D458" s="121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3.8">
      <c r="A459" s="78"/>
      <c r="B459" s="78"/>
      <c r="C459" s="78"/>
      <c r="D459" s="121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3.8">
      <c r="A460" s="78"/>
      <c r="B460" s="78"/>
      <c r="C460" s="78"/>
      <c r="D460" s="121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3.8">
      <c r="A461" s="78"/>
      <c r="B461" s="78"/>
      <c r="C461" s="78"/>
      <c r="D461" s="121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3.8">
      <c r="A462" s="78"/>
      <c r="B462" s="78"/>
      <c r="C462" s="78"/>
      <c r="D462" s="121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3.8">
      <c r="A463" s="78"/>
      <c r="B463" s="78"/>
      <c r="C463" s="78"/>
      <c r="D463" s="121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3.8">
      <c r="A464" s="78"/>
      <c r="B464" s="78"/>
      <c r="C464" s="78"/>
      <c r="D464" s="121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3.8">
      <c r="A465" s="78"/>
      <c r="B465" s="78"/>
      <c r="C465" s="78"/>
      <c r="D465" s="121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3.8">
      <c r="A466" s="78"/>
      <c r="B466" s="78"/>
      <c r="C466" s="78"/>
      <c r="D466" s="121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3.8">
      <c r="A467" s="78"/>
      <c r="B467" s="78"/>
      <c r="C467" s="78"/>
      <c r="D467" s="121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3.8">
      <c r="A468" s="78"/>
      <c r="B468" s="78"/>
      <c r="C468" s="78"/>
      <c r="D468" s="121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3.8">
      <c r="A469" s="78"/>
      <c r="B469" s="78"/>
      <c r="C469" s="78"/>
      <c r="D469" s="121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3.8">
      <c r="A470" s="78"/>
      <c r="B470" s="78"/>
      <c r="C470" s="78"/>
      <c r="D470" s="121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3.8">
      <c r="A471" s="78"/>
      <c r="B471" s="78"/>
      <c r="C471" s="78"/>
      <c r="D471" s="121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3.8">
      <c r="A472" s="78"/>
      <c r="B472" s="78"/>
      <c r="C472" s="78"/>
      <c r="D472" s="121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3.8">
      <c r="A473" s="78"/>
      <c r="B473" s="78"/>
      <c r="C473" s="78"/>
      <c r="D473" s="121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3.8">
      <c r="A474" s="78"/>
      <c r="B474" s="78"/>
      <c r="C474" s="78"/>
      <c r="D474" s="121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3.8">
      <c r="A475" s="78"/>
      <c r="B475" s="78"/>
      <c r="C475" s="78"/>
      <c r="D475" s="121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3.8">
      <c r="A476" s="78"/>
      <c r="B476" s="78"/>
      <c r="C476" s="78"/>
      <c r="D476" s="121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3.8">
      <c r="A477" s="78"/>
      <c r="B477" s="78"/>
      <c r="C477" s="78"/>
      <c r="D477" s="121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3.8">
      <c r="A478" s="78"/>
      <c r="B478" s="78"/>
      <c r="C478" s="78"/>
      <c r="D478" s="121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3.8">
      <c r="A479" s="78"/>
      <c r="B479" s="78"/>
      <c r="C479" s="78"/>
      <c r="D479" s="121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3.8">
      <c r="A480" s="78"/>
      <c r="B480" s="78"/>
      <c r="C480" s="78"/>
      <c r="D480" s="121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3.8">
      <c r="A481" s="78"/>
      <c r="B481" s="78"/>
      <c r="C481" s="78"/>
      <c r="D481" s="121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3.8">
      <c r="A482" s="78"/>
      <c r="B482" s="78"/>
      <c r="C482" s="78"/>
      <c r="D482" s="121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3.8">
      <c r="A483" s="78"/>
      <c r="B483" s="78"/>
      <c r="C483" s="78"/>
      <c r="D483" s="121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3.8">
      <c r="A484" s="78"/>
      <c r="B484" s="78"/>
      <c r="C484" s="78"/>
      <c r="D484" s="121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3.8">
      <c r="A485" s="78"/>
      <c r="B485" s="78"/>
      <c r="C485" s="78"/>
      <c r="D485" s="121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3.8">
      <c r="A486" s="78"/>
      <c r="B486" s="78"/>
      <c r="C486" s="78"/>
      <c r="D486" s="121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3.8">
      <c r="A487" s="78"/>
      <c r="B487" s="78"/>
      <c r="C487" s="78"/>
      <c r="D487" s="121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3.8">
      <c r="A488" s="78"/>
      <c r="B488" s="78"/>
      <c r="C488" s="78"/>
      <c r="D488" s="121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3.8">
      <c r="A489" s="78"/>
      <c r="B489" s="78"/>
      <c r="C489" s="78"/>
      <c r="D489" s="121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3.8">
      <c r="A490" s="78"/>
      <c r="B490" s="78"/>
      <c r="C490" s="78"/>
      <c r="D490" s="121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3.8">
      <c r="A491" s="78"/>
      <c r="B491" s="78"/>
      <c r="C491" s="78"/>
      <c r="D491" s="121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3.8">
      <c r="A492" s="78"/>
      <c r="B492" s="78"/>
      <c r="C492" s="78"/>
      <c r="D492" s="121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3.8">
      <c r="A493" s="78"/>
      <c r="B493" s="78"/>
      <c r="C493" s="78"/>
      <c r="D493" s="121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3.8">
      <c r="A494" s="78"/>
      <c r="B494" s="78"/>
      <c r="C494" s="78"/>
      <c r="D494" s="121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3.8">
      <c r="A495" s="78"/>
      <c r="B495" s="78"/>
      <c r="C495" s="78"/>
      <c r="D495" s="121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3.8">
      <c r="A496" s="78"/>
      <c r="B496" s="78"/>
      <c r="C496" s="78"/>
      <c r="D496" s="121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3.8">
      <c r="A497" s="78"/>
      <c r="B497" s="78"/>
      <c r="C497" s="78"/>
      <c r="D497" s="121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3.8">
      <c r="A498" s="78"/>
      <c r="B498" s="78"/>
      <c r="C498" s="78"/>
      <c r="D498" s="121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3.8">
      <c r="A499" s="78"/>
      <c r="B499" s="78"/>
      <c r="C499" s="78"/>
      <c r="D499" s="121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3.8">
      <c r="A500" s="78"/>
      <c r="B500" s="78"/>
      <c r="C500" s="78"/>
      <c r="D500" s="121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3.8">
      <c r="A501" s="78"/>
      <c r="B501" s="78"/>
      <c r="C501" s="78"/>
      <c r="D501" s="121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3.8">
      <c r="A502" s="78"/>
      <c r="B502" s="78"/>
      <c r="C502" s="78"/>
      <c r="D502" s="121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3.8">
      <c r="A503" s="78"/>
      <c r="B503" s="78"/>
      <c r="C503" s="78"/>
      <c r="D503" s="121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3.8">
      <c r="A504" s="78"/>
      <c r="B504" s="78"/>
      <c r="C504" s="78"/>
      <c r="D504" s="121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3.8">
      <c r="A505" s="78"/>
      <c r="B505" s="78"/>
      <c r="C505" s="78"/>
      <c r="D505" s="121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3.8">
      <c r="A506" s="78"/>
      <c r="B506" s="78"/>
      <c r="C506" s="78"/>
      <c r="D506" s="121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3.8">
      <c r="A507" s="78"/>
      <c r="B507" s="78"/>
      <c r="C507" s="78"/>
      <c r="D507" s="121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3.8">
      <c r="A508" s="78"/>
      <c r="B508" s="78"/>
      <c r="C508" s="78"/>
      <c r="D508" s="121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3.8">
      <c r="A509" s="78"/>
      <c r="B509" s="78"/>
      <c r="C509" s="78"/>
      <c r="D509" s="121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3.8">
      <c r="A510" s="78"/>
      <c r="B510" s="78"/>
      <c r="C510" s="78"/>
      <c r="D510" s="121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3.8">
      <c r="A511" s="78"/>
      <c r="B511" s="78"/>
      <c r="C511" s="78"/>
      <c r="D511" s="121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3.8">
      <c r="A512" s="78"/>
      <c r="B512" s="78"/>
      <c r="C512" s="78"/>
      <c r="D512" s="121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3.8">
      <c r="A513" s="78"/>
      <c r="B513" s="78"/>
      <c r="C513" s="78"/>
      <c r="D513" s="121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3.8">
      <c r="A514" s="78"/>
      <c r="B514" s="78"/>
      <c r="C514" s="78"/>
      <c r="D514" s="121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3.8">
      <c r="A515" s="78"/>
      <c r="B515" s="78"/>
      <c r="C515" s="78"/>
      <c r="D515" s="121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3.8">
      <c r="A516" s="78"/>
      <c r="B516" s="78"/>
      <c r="C516" s="78"/>
      <c r="D516" s="121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3.8">
      <c r="A517" s="78"/>
      <c r="B517" s="78"/>
      <c r="C517" s="78"/>
      <c r="D517" s="121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3.8">
      <c r="A518" s="78"/>
      <c r="B518" s="78"/>
      <c r="C518" s="78"/>
      <c r="D518" s="121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3.8">
      <c r="A519" s="78"/>
      <c r="B519" s="78"/>
      <c r="C519" s="78"/>
      <c r="D519" s="121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3.8">
      <c r="A520" s="78"/>
      <c r="B520" s="78"/>
      <c r="C520" s="78"/>
      <c r="D520" s="121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3.8">
      <c r="A521" s="78"/>
      <c r="B521" s="78"/>
      <c r="C521" s="78"/>
      <c r="D521" s="121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3.8">
      <c r="A522" s="78"/>
      <c r="B522" s="78"/>
      <c r="C522" s="78"/>
      <c r="D522" s="121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3.8">
      <c r="A523" s="78"/>
      <c r="B523" s="78"/>
      <c r="C523" s="78"/>
      <c r="D523" s="121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3.8">
      <c r="A524" s="78"/>
      <c r="B524" s="78"/>
      <c r="C524" s="78"/>
      <c r="D524" s="121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3.8">
      <c r="A525" s="78"/>
      <c r="B525" s="78"/>
      <c r="C525" s="78"/>
      <c r="D525" s="121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3.8">
      <c r="A526" s="78"/>
      <c r="B526" s="78"/>
      <c r="C526" s="78"/>
      <c r="D526" s="121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3.8">
      <c r="A527" s="78"/>
      <c r="B527" s="78"/>
      <c r="C527" s="78"/>
      <c r="D527" s="121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3.8">
      <c r="A528" s="78"/>
      <c r="B528" s="78"/>
      <c r="C528" s="78"/>
      <c r="D528" s="121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3.8">
      <c r="A529" s="78"/>
      <c r="B529" s="78"/>
      <c r="C529" s="78"/>
      <c r="D529" s="121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3.8">
      <c r="A530" s="78"/>
      <c r="B530" s="78"/>
      <c r="C530" s="78"/>
      <c r="D530" s="121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3.8">
      <c r="A531" s="78"/>
      <c r="B531" s="78"/>
      <c r="C531" s="78"/>
      <c r="D531" s="121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3.8">
      <c r="A532" s="78"/>
      <c r="B532" s="78"/>
      <c r="C532" s="78"/>
      <c r="D532" s="121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3.8">
      <c r="A533" s="78"/>
      <c r="B533" s="78"/>
      <c r="C533" s="78"/>
      <c r="D533" s="121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3.8">
      <c r="A534" s="78"/>
      <c r="B534" s="78"/>
      <c r="C534" s="78"/>
      <c r="D534" s="121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3.8">
      <c r="A535" s="78"/>
      <c r="B535" s="78"/>
      <c r="C535" s="78"/>
      <c r="D535" s="121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3.8">
      <c r="A536" s="78"/>
      <c r="B536" s="78"/>
      <c r="C536" s="78"/>
      <c r="D536" s="121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3.8">
      <c r="A537" s="78"/>
      <c r="B537" s="78"/>
      <c r="C537" s="78"/>
      <c r="D537" s="121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3.8">
      <c r="A538" s="78"/>
      <c r="B538" s="78"/>
      <c r="C538" s="78"/>
      <c r="D538" s="121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3.8">
      <c r="A539" s="78"/>
      <c r="B539" s="78"/>
      <c r="C539" s="78"/>
      <c r="D539" s="121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3.8">
      <c r="A540" s="78"/>
      <c r="B540" s="78"/>
      <c r="C540" s="78"/>
      <c r="D540" s="121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3.8">
      <c r="A541" s="78"/>
      <c r="B541" s="78"/>
      <c r="C541" s="78"/>
      <c r="D541" s="121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3.8">
      <c r="A542" s="78"/>
      <c r="B542" s="78"/>
      <c r="C542" s="78"/>
      <c r="D542" s="121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3.8">
      <c r="A543" s="78"/>
      <c r="B543" s="78"/>
      <c r="C543" s="78"/>
      <c r="D543" s="121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3.8">
      <c r="A544" s="78"/>
      <c r="B544" s="78"/>
      <c r="C544" s="78"/>
      <c r="D544" s="121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3.8">
      <c r="A545" s="78"/>
      <c r="B545" s="78"/>
      <c r="C545" s="78"/>
      <c r="D545" s="121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3.8">
      <c r="A546" s="78"/>
      <c r="B546" s="78"/>
      <c r="C546" s="78"/>
      <c r="D546" s="121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3.8">
      <c r="A547" s="78"/>
      <c r="B547" s="78"/>
      <c r="C547" s="78"/>
      <c r="D547" s="121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3.8">
      <c r="A548" s="78"/>
      <c r="B548" s="78"/>
      <c r="C548" s="78"/>
      <c r="D548" s="121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3.8">
      <c r="A549" s="78"/>
      <c r="B549" s="78"/>
      <c r="C549" s="78"/>
      <c r="D549" s="121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3.8">
      <c r="A550" s="78"/>
      <c r="B550" s="78"/>
      <c r="C550" s="78"/>
      <c r="D550" s="121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3.8">
      <c r="A551" s="78"/>
      <c r="B551" s="78"/>
      <c r="C551" s="78"/>
      <c r="D551" s="121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3.8">
      <c r="A552" s="78"/>
      <c r="B552" s="78"/>
      <c r="C552" s="78"/>
      <c r="D552" s="121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3.8">
      <c r="A553" s="78"/>
      <c r="B553" s="78"/>
      <c r="C553" s="78"/>
      <c r="D553" s="121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3.8">
      <c r="A554" s="78"/>
      <c r="B554" s="78"/>
      <c r="C554" s="78"/>
      <c r="D554" s="121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3.8">
      <c r="A555" s="78"/>
      <c r="B555" s="78"/>
      <c r="C555" s="78"/>
      <c r="D555" s="121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3.8">
      <c r="A556" s="78"/>
      <c r="B556" s="78"/>
      <c r="C556" s="78"/>
      <c r="D556" s="121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3.8">
      <c r="A557" s="78"/>
      <c r="B557" s="78"/>
      <c r="C557" s="78"/>
      <c r="D557" s="121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3.8">
      <c r="A558" s="78"/>
      <c r="B558" s="78"/>
      <c r="C558" s="78"/>
      <c r="D558" s="121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3.8">
      <c r="A559" s="78"/>
      <c r="B559" s="78"/>
      <c r="C559" s="78"/>
      <c r="D559" s="121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3.8">
      <c r="A560" s="78"/>
      <c r="B560" s="78"/>
      <c r="C560" s="78"/>
      <c r="D560" s="121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3.8">
      <c r="A561" s="78"/>
      <c r="B561" s="78"/>
      <c r="C561" s="78"/>
      <c r="D561" s="121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3.8">
      <c r="A562" s="78"/>
      <c r="B562" s="78"/>
      <c r="C562" s="78"/>
      <c r="D562" s="121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3.8">
      <c r="A563" s="78"/>
      <c r="B563" s="78"/>
      <c r="C563" s="78"/>
      <c r="D563" s="121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3.8">
      <c r="A564" s="78"/>
      <c r="B564" s="78"/>
      <c r="C564" s="78"/>
      <c r="D564" s="121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3.8">
      <c r="A565" s="78"/>
      <c r="B565" s="78"/>
      <c r="C565" s="78"/>
      <c r="D565" s="121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3.8">
      <c r="A566" s="78"/>
      <c r="B566" s="78"/>
      <c r="C566" s="78"/>
      <c r="D566" s="121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3.8">
      <c r="A567" s="78"/>
      <c r="B567" s="78"/>
      <c r="C567" s="78"/>
      <c r="D567" s="121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3.8">
      <c r="A568" s="78"/>
      <c r="B568" s="78"/>
      <c r="C568" s="78"/>
      <c r="D568" s="121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3.8">
      <c r="A569" s="78"/>
      <c r="B569" s="78"/>
      <c r="C569" s="78"/>
      <c r="D569" s="121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3.8">
      <c r="A570" s="78"/>
      <c r="B570" s="78"/>
      <c r="C570" s="78"/>
      <c r="D570" s="121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3.8">
      <c r="A571" s="78"/>
      <c r="B571" s="78"/>
      <c r="C571" s="78"/>
      <c r="D571" s="121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3.8">
      <c r="A572" s="78"/>
      <c r="B572" s="78"/>
      <c r="C572" s="78"/>
      <c r="D572" s="121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3.8">
      <c r="A573" s="78"/>
      <c r="B573" s="78"/>
      <c r="C573" s="78"/>
      <c r="D573" s="121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3.8">
      <c r="A574" s="78"/>
      <c r="B574" s="78"/>
      <c r="C574" s="78"/>
      <c r="D574" s="121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3.8">
      <c r="A575" s="78"/>
      <c r="B575" s="78"/>
      <c r="C575" s="78"/>
      <c r="D575" s="121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3.8">
      <c r="A576" s="78"/>
      <c r="B576" s="78"/>
      <c r="C576" s="78"/>
      <c r="D576" s="121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3.8">
      <c r="A577" s="78"/>
      <c r="B577" s="78"/>
      <c r="C577" s="78"/>
      <c r="D577" s="121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3.8">
      <c r="A578" s="78"/>
      <c r="B578" s="78"/>
      <c r="C578" s="78"/>
      <c r="D578" s="121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3.8">
      <c r="A579" s="78"/>
      <c r="B579" s="78"/>
      <c r="C579" s="78"/>
      <c r="D579" s="121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3.8">
      <c r="A580" s="78"/>
      <c r="B580" s="78"/>
      <c r="C580" s="78"/>
      <c r="D580" s="121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3.8">
      <c r="A581" s="78"/>
      <c r="B581" s="78"/>
      <c r="C581" s="78"/>
      <c r="D581" s="121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3.8">
      <c r="A582" s="78"/>
      <c r="B582" s="78"/>
      <c r="C582" s="78"/>
      <c r="D582" s="121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3.8">
      <c r="A583" s="78"/>
      <c r="B583" s="78"/>
      <c r="C583" s="78"/>
      <c r="D583" s="121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3.8">
      <c r="A584" s="78"/>
      <c r="B584" s="78"/>
      <c r="C584" s="78"/>
      <c r="D584" s="121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3.8">
      <c r="A585" s="78"/>
      <c r="B585" s="78"/>
      <c r="C585" s="78"/>
      <c r="D585" s="121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3.8">
      <c r="A586" s="78"/>
      <c r="B586" s="78"/>
      <c r="C586" s="78"/>
      <c r="D586" s="121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3.8">
      <c r="A587" s="78"/>
      <c r="B587" s="78"/>
      <c r="C587" s="78"/>
      <c r="D587" s="121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3.8">
      <c r="A588" s="78"/>
      <c r="B588" s="78"/>
      <c r="C588" s="78"/>
      <c r="D588" s="121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3.8">
      <c r="A589" s="78"/>
      <c r="B589" s="78"/>
      <c r="C589" s="78"/>
      <c r="D589" s="121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3.8">
      <c r="A590" s="78"/>
      <c r="B590" s="78"/>
      <c r="C590" s="78"/>
      <c r="D590" s="121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3.8">
      <c r="A591" s="78"/>
      <c r="B591" s="78"/>
      <c r="C591" s="78"/>
      <c r="D591" s="121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3.8">
      <c r="A592" s="78"/>
      <c r="B592" s="78"/>
      <c r="C592" s="78"/>
      <c r="D592" s="121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3.8">
      <c r="A593" s="78"/>
      <c r="B593" s="78"/>
      <c r="C593" s="78"/>
      <c r="D593" s="121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3.8">
      <c r="A594" s="78"/>
      <c r="B594" s="78"/>
      <c r="C594" s="78"/>
      <c r="D594" s="121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3.8">
      <c r="A595" s="78"/>
      <c r="B595" s="78"/>
      <c r="C595" s="78"/>
      <c r="D595" s="121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3.8">
      <c r="A596" s="78"/>
      <c r="B596" s="78"/>
      <c r="C596" s="78"/>
      <c r="D596" s="121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3.8">
      <c r="A597" s="78"/>
      <c r="B597" s="78"/>
      <c r="C597" s="78"/>
      <c r="D597" s="121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3.8">
      <c r="A598" s="78"/>
      <c r="B598" s="78"/>
      <c r="C598" s="78"/>
      <c r="D598" s="121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3.8">
      <c r="A599" s="78"/>
      <c r="B599" s="78"/>
      <c r="C599" s="78"/>
      <c r="D599" s="121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3.8">
      <c r="A600" s="78"/>
      <c r="B600" s="78"/>
      <c r="C600" s="78"/>
      <c r="D600" s="121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3.8">
      <c r="A601" s="78"/>
      <c r="B601" s="78"/>
      <c r="C601" s="78"/>
      <c r="D601" s="121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3.8">
      <c r="A602" s="78"/>
      <c r="B602" s="78"/>
      <c r="C602" s="78"/>
      <c r="D602" s="121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3.8">
      <c r="A603" s="78"/>
      <c r="B603" s="78"/>
      <c r="C603" s="78"/>
      <c r="D603" s="121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3.8">
      <c r="A604" s="78"/>
      <c r="B604" s="78"/>
      <c r="C604" s="78"/>
      <c r="D604" s="121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3.8">
      <c r="A605" s="78"/>
      <c r="B605" s="78"/>
      <c r="C605" s="78"/>
      <c r="D605" s="121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3.8">
      <c r="A606" s="78"/>
      <c r="B606" s="78"/>
      <c r="C606" s="78"/>
      <c r="D606" s="121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3.8">
      <c r="A607" s="78"/>
      <c r="B607" s="78"/>
      <c r="C607" s="78"/>
      <c r="D607" s="121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3.8">
      <c r="A608" s="78"/>
      <c r="B608" s="78"/>
      <c r="C608" s="78"/>
      <c r="D608" s="121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3.8">
      <c r="A609" s="78"/>
      <c r="B609" s="78"/>
      <c r="C609" s="78"/>
      <c r="D609" s="121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3.8">
      <c r="A610" s="78"/>
      <c r="B610" s="78"/>
      <c r="C610" s="78"/>
      <c r="D610" s="121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3.8">
      <c r="A611" s="78"/>
      <c r="B611" s="78"/>
      <c r="C611" s="78"/>
      <c r="D611" s="121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3.8">
      <c r="A612" s="78"/>
      <c r="B612" s="78"/>
      <c r="C612" s="78"/>
      <c r="D612" s="121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3.8">
      <c r="A613" s="78"/>
      <c r="B613" s="78"/>
      <c r="C613" s="78"/>
      <c r="D613" s="121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3.8">
      <c r="A614" s="78"/>
      <c r="B614" s="78"/>
      <c r="C614" s="78"/>
      <c r="D614" s="121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3.8">
      <c r="A615" s="78"/>
      <c r="B615" s="78"/>
      <c r="C615" s="78"/>
      <c r="D615" s="121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3.8">
      <c r="A616" s="78"/>
      <c r="B616" s="78"/>
      <c r="C616" s="78"/>
      <c r="D616" s="121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3.8">
      <c r="A617" s="78"/>
      <c r="B617" s="78"/>
      <c r="C617" s="78"/>
      <c r="D617" s="121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3.8">
      <c r="A618" s="78"/>
      <c r="B618" s="78"/>
      <c r="C618" s="78"/>
      <c r="D618" s="121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3.8">
      <c r="A619" s="78"/>
      <c r="B619" s="78"/>
      <c r="C619" s="78"/>
      <c r="D619" s="121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3.8">
      <c r="A620" s="78"/>
      <c r="B620" s="78"/>
      <c r="C620" s="78"/>
      <c r="D620" s="121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3.8">
      <c r="A621" s="78"/>
      <c r="B621" s="78"/>
      <c r="C621" s="78"/>
      <c r="D621" s="121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3.8">
      <c r="A622" s="78"/>
      <c r="B622" s="78"/>
      <c r="C622" s="78"/>
      <c r="D622" s="121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3.8">
      <c r="A623" s="78"/>
      <c r="B623" s="78"/>
      <c r="C623" s="78"/>
      <c r="D623" s="121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3.8">
      <c r="A624" s="78"/>
      <c r="B624" s="78"/>
      <c r="C624" s="78"/>
      <c r="D624" s="121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3.8">
      <c r="A625" s="78"/>
      <c r="B625" s="78"/>
      <c r="C625" s="78"/>
      <c r="D625" s="121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3.8">
      <c r="A626" s="78"/>
      <c r="B626" s="78"/>
      <c r="C626" s="78"/>
      <c r="D626" s="121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3.8">
      <c r="A627" s="78"/>
      <c r="B627" s="78"/>
      <c r="C627" s="78"/>
      <c r="D627" s="121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3.8">
      <c r="A628" s="78"/>
      <c r="B628" s="78"/>
      <c r="C628" s="78"/>
      <c r="D628" s="121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3.8">
      <c r="A629" s="78"/>
      <c r="B629" s="78"/>
      <c r="C629" s="78"/>
      <c r="D629" s="121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3.8">
      <c r="A630" s="78"/>
      <c r="B630" s="78"/>
      <c r="C630" s="78"/>
      <c r="D630" s="121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3.8">
      <c r="A631" s="78"/>
      <c r="B631" s="78"/>
      <c r="C631" s="78"/>
      <c r="D631" s="121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3.8">
      <c r="A632" s="78"/>
      <c r="B632" s="78"/>
      <c r="C632" s="78"/>
      <c r="D632" s="121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3.8">
      <c r="A633" s="78"/>
      <c r="B633" s="78"/>
      <c r="C633" s="78"/>
      <c r="D633" s="121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3.8">
      <c r="A634" s="78"/>
      <c r="B634" s="78"/>
      <c r="C634" s="78"/>
      <c r="D634" s="121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3.8">
      <c r="A635" s="78"/>
      <c r="B635" s="78"/>
      <c r="C635" s="78"/>
      <c r="D635" s="121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3.8">
      <c r="A636" s="78"/>
      <c r="B636" s="78"/>
      <c r="C636" s="78"/>
      <c r="D636" s="121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3.8">
      <c r="A637" s="78"/>
      <c r="B637" s="78"/>
      <c r="C637" s="78"/>
      <c r="D637" s="121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3.8">
      <c r="A638" s="78"/>
      <c r="B638" s="78"/>
      <c r="C638" s="78"/>
      <c r="D638" s="121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3.8">
      <c r="A639" s="78"/>
      <c r="B639" s="78"/>
      <c r="C639" s="78"/>
      <c r="D639" s="121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3.8">
      <c r="A640" s="78"/>
      <c r="B640" s="78"/>
      <c r="C640" s="78"/>
      <c r="D640" s="121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3.8">
      <c r="A641" s="78"/>
      <c r="B641" s="78"/>
      <c r="C641" s="78"/>
      <c r="D641" s="121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3.8">
      <c r="A642" s="78"/>
      <c r="B642" s="78"/>
      <c r="C642" s="78"/>
      <c r="D642" s="121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3.8">
      <c r="A643" s="78"/>
      <c r="B643" s="78"/>
      <c r="C643" s="78"/>
      <c r="D643" s="121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3.8">
      <c r="A644" s="78"/>
      <c r="B644" s="78"/>
      <c r="C644" s="78"/>
      <c r="D644" s="121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3.8">
      <c r="A645" s="78"/>
      <c r="B645" s="78"/>
      <c r="C645" s="78"/>
      <c r="D645" s="121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3.8">
      <c r="A646" s="78"/>
      <c r="B646" s="78"/>
      <c r="C646" s="78"/>
      <c r="D646" s="121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3.8">
      <c r="A647" s="78"/>
      <c r="B647" s="78"/>
      <c r="C647" s="78"/>
      <c r="D647" s="121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3.8">
      <c r="A648" s="78"/>
      <c r="B648" s="78"/>
      <c r="C648" s="78"/>
      <c r="D648" s="121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3.8">
      <c r="A649" s="78"/>
      <c r="B649" s="78"/>
      <c r="C649" s="78"/>
      <c r="D649" s="121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3.8">
      <c r="A650" s="78"/>
      <c r="B650" s="78"/>
      <c r="C650" s="78"/>
      <c r="D650" s="121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3.8">
      <c r="A651" s="78"/>
      <c r="B651" s="78"/>
      <c r="C651" s="78"/>
      <c r="D651" s="121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3.8">
      <c r="A652" s="78"/>
      <c r="B652" s="78"/>
      <c r="C652" s="78"/>
      <c r="D652" s="121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3.8">
      <c r="A653" s="78"/>
      <c r="B653" s="78"/>
      <c r="C653" s="78"/>
      <c r="D653" s="121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3.8">
      <c r="A654" s="78"/>
      <c r="B654" s="78"/>
      <c r="C654" s="78"/>
      <c r="D654" s="121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3.8">
      <c r="A655" s="78"/>
      <c r="B655" s="78"/>
      <c r="C655" s="78"/>
      <c r="D655" s="121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3.8">
      <c r="A656" s="78"/>
      <c r="B656" s="78"/>
      <c r="C656" s="78"/>
      <c r="D656" s="121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3.8">
      <c r="A657" s="78"/>
      <c r="B657" s="78"/>
      <c r="C657" s="78"/>
      <c r="D657" s="121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3.8">
      <c r="A658" s="78"/>
      <c r="B658" s="78"/>
      <c r="C658" s="78"/>
      <c r="D658" s="121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3.8">
      <c r="A659" s="78"/>
      <c r="B659" s="78"/>
      <c r="C659" s="78"/>
      <c r="D659" s="121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3.8">
      <c r="A660" s="78"/>
      <c r="B660" s="78"/>
      <c r="C660" s="78"/>
      <c r="D660" s="121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3.8">
      <c r="A661" s="78"/>
      <c r="B661" s="78"/>
      <c r="C661" s="78"/>
      <c r="D661" s="121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3.8">
      <c r="A662" s="78"/>
      <c r="B662" s="78"/>
      <c r="C662" s="78"/>
      <c r="D662" s="121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3.8">
      <c r="A663" s="78"/>
      <c r="B663" s="78"/>
      <c r="C663" s="78"/>
      <c r="D663" s="121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3.8">
      <c r="A664" s="78"/>
      <c r="B664" s="78"/>
      <c r="C664" s="78"/>
      <c r="D664" s="121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3.8">
      <c r="A665" s="78"/>
      <c r="B665" s="78"/>
      <c r="C665" s="78"/>
      <c r="D665" s="121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3.8">
      <c r="A666" s="78"/>
      <c r="B666" s="78"/>
      <c r="C666" s="78"/>
      <c r="D666" s="121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3.8">
      <c r="A667" s="78"/>
      <c r="B667" s="78"/>
      <c r="C667" s="78"/>
      <c r="D667" s="121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3.8">
      <c r="A668" s="78"/>
      <c r="B668" s="78"/>
      <c r="C668" s="78"/>
      <c r="D668" s="121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3.8">
      <c r="A669" s="78"/>
      <c r="B669" s="78"/>
      <c r="C669" s="78"/>
      <c r="D669" s="121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3.8">
      <c r="A670" s="78"/>
      <c r="B670" s="78"/>
      <c r="C670" s="78"/>
      <c r="D670" s="121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3.8">
      <c r="A671" s="78"/>
      <c r="B671" s="78"/>
      <c r="C671" s="78"/>
      <c r="D671" s="121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3.8">
      <c r="A672" s="78"/>
      <c r="B672" s="78"/>
      <c r="C672" s="78"/>
      <c r="D672" s="121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3.8">
      <c r="A673" s="78"/>
      <c r="B673" s="78"/>
      <c r="C673" s="78"/>
      <c r="D673" s="121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3.8">
      <c r="A674" s="78"/>
      <c r="B674" s="78"/>
      <c r="C674" s="78"/>
      <c r="D674" s="121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3.8">
      <c r="A675" s="78"/>
      <c r="B675" s="78"/>
      <c r="C675" s="78"/>
      <c r="D675" s="121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3.8">
      <c r="A676" s="78"/>
      <c r="B676" s="78"/>
      <c r="C676" s="78"/>
      <c r="D676" s="121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3.8">
      <c r="A677" s="78"/>
      <c r="B677" s="78"/>
      <c r="C677" s="78"/>
      <c r="D677" s="121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3.8">
      <c r="A678" s="78"/>
      <c r="B678" s="78"/>
      <c r="C678" s="78"/>
      <c r="D678" s="121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3.8">
      <c r="A679" s="78"/>
      <c r="B679" s="78"/>
      <c r="C679" s="78"/>
      <c r="D679" s="121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3.8">
      <c r="A680" s="78"/>
      <c r="B680" s="78"/>
      <c r="C680" s="78"/>
      <c r="D680" s="121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3.8">
      <c r="A681" s="78"/>
      <c r="B681" s="78"/>
      <c r="C681" s="78"/>
      <c r="D681" s="121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3.8">
      <c r="A682" s="78"/>
      <c r="B682" s="78"/>
      <c r="C682" s="78"/>
      <c r="D682" s="121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3.8">
      <c r="A683" s="78"/>
      <c r="B683" s="78"/>
      <c r="C683" s="78"/>
      <c r="D683" s="121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3.8">
      <c r="A684" s="78"/>
      <c r="B684" s="78"/>
      <c r="C684" s="78"/>
      <c r="D684" s="121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3.8">
      <c r="A685" s="78"/>
      <c r="B685" s="78"/>
      <c r="C685" s="78"/>
      <c r="D685" s="121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3.8">
      <c r="A686" s="78"/>
      <c r="B686" s="78"/>
      <c r="C686" s="78"/>
      <c r="D686" s="121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3.8">
      <c r="A687" s="78"/>
      <c r="B687" s="78"/>
      <c r="C687" s="78"/>
      <c r="D687" s="121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3.8">
      <c r="A688" s="78"/>
      <c r="B688" s="78"/>
      <c r="C688" s="78"/>
      <c r="D688" s="121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3.8">
      <c r="A689" s="78"/>
      <c r="B689" s="78"/>
      <c r="C689" s="78"/>
      <c r="D689" s="121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3.8">
      <c r="A690" s="78"/>
      <c r="B690" s="78"/>
      <c r="C690" s="78"/>
      <c r="D690" s="121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3.8">
      <c r="A691" s="78"/>
      <c r="B691" s="78"/>
      <c r="C691" s="78"/>
      <c r="D691" s="121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3.8">
      <c r="A692" s="78"/>
      <c r="B692" s="78"/>
      <c r="C692" s="78"/>
      <c r="D692" s="121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3.8">
      <c r="A693" s="78"/>
      <c r="B693" s="78"/>
      <c r="C693" s="78"/>
      <c r="D693" s="121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3.8">
      <c r="A694" s="78"/>
      <c r="B694" s="78"/>
      <c r="C694" s="78"/>
      <c r="D694" s="121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3.8">
      <c r="A695" s="78"/>
      <c r="B695" s="78"/>
      <c r="C695" s="78"/>
      <c r="D695" s="121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3.8">
      <c r="A696" s="78"/>
      <c r="B696" s="78"/>
      <c r="C696" s="78"/>
      <c r="D696" s="121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3.8">
      <c r="A697" s="78"/>
      <c r="B697" s="78"/>
      <c r="C697" s="78"/>
      <c r="D697" s="121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3.8">
      <c r="A698" s="78"/>
      <c r="B698" s="78"/>
      <c r="C698" s="78"/>
      <c r="D698" s="121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3.8">
      <c r="A699" s="78"/>
      <c r="B699" s="78"/>
      <c r="C699" s="78"/>
      <c r="D699" s="121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3.8">
      <c r="A700" s="78"/>
      <c r="B700" s="78"/>
      <c r="C700" s="78"/>
      <c r="D700" s="121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3.8">
      <c r="A701" s="78"/>
      <c r="B701" s="78"/>
      <c r="C701" s="78"/>
      <c r="D701" s="121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3.8">
      <c r="A702" s="78"/>
      <c r="B702" s="78"/>
      <c r="C702" s="78"/>
      <c r="D702" s="121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3.8">
      <c r="A703" s="78"/>
      <c r="B703" s="78"/>
      <c r="C703" s="78"/>
      <c r="D703" s="121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3.8">
      <c r="A704" s="78"/>
      <c r="B704" s="78"/>
      <c r="C704" s="78"/>
      <c r="D704" s="121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3.8">
      <c r="A705" s="78"/>
      <c r="B705" s="78"/>
      <c r="C705" s="78"/>
      <c r="D705" s="121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3.8">
      <c r="A706" s="78"/>
      <c r="B706" s="78"/>
      <c r="C706" s="78"/>
      <c r="D706" s="121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3.8">
      <c r="A707" s="78"/>
      <c r="B707" s="78"/>
      <c r="C707" s="78"/>
      <c r="D707" s="121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3.8">
      <c r="A708" s="78"/>
      <c r="B708" s="78"/>
      <c r="C708" s="78"/>
      <c r="D708" s="121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3.8">
      <c r="A709" s="78"/>
      <c r="B709" s="78"/>
      <c r="C709" s="78"/>
      <c r="D709" s="121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3.8">
      <c r="A710" s="78"/>
      <c r="B710" s="78"/>
      <c r="C710" s="78"/>
      <c r="D710" s="121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3.8">
      <c r="A711" s="78"/>
      <c r="B711" s="78"/>
      <c r="C711" s="78"/>
      <c r="D711" s="121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3.8">
      <c r="A712" s="78"/>
      <c r="B712" s="78"/>
      <c r="C712" s="78"/>
      <c r="D712" s="121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3.8">
      <c r="A713" s="78"/>
      <c r="B713" s="78"/>
      <c r="C713" s="78"/>
      <c r="D713" s="121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3.8">
      <c r="A714" s="78"/>
      <c r="B714" s="78"/>
      <c r="C714" s="78"/>
      <c r="D714" s="121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3.8">
      <c r="A715" s="78"/>
      <c r="B715" s="78"/>
      <c r="C715" s="78"/>
      <c r="D715" s="121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3.8">
      <c r="A716" s="78"/>
      <c r="B716" s="78"/>
      <c r="C716" s="78"/>
      <c r="D716" s="121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3.8">
      <c r="A717" s="78"/>
      <c r="B717" s="78"/>
      <c r="C717" s="78"/>
      <c r="D717" s="121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3.8">
      <c r="A718" s="78"/>
      <c r="B718" s="78"/>
      <c r="C718" s="78"/>
      <c r="D718" s="121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3.8">
      <c r="A719" s="78"/>
      <c r="B719" s="78"/>
      <c r="C719" s="78"/>
      <c r="D719" s="121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3.8">
      <c r="A720" s="78"/>
      <c r="B720" s="78"/>
      <c r="C720" s="78"/>
      <c r="D720" s="121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3.8">
      <c r="A721" s="78"/>
      <c r="B721" s="78"/>
      <c r="C721" s="78"/>
      <c r="D721" s="121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3.8">
      <c r="A722" s="78"/>
      <c r="B722" s="78"/>
      <c r="C722" s="78"/>
      <c r="D722" s="121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3.8">
      <c r="A723" s="78"/>
      <c r="B723" s="78"/>
      <c r="C723" s="78"/>
      <c r="D723" s="121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3.8">
      <c r="A724" s="78"/>
      <c r="B724" s="78"/>
      <c r="C724" s="78"/>
      <c r="D724" s="121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3.8">
      <c r="A725" s="78"/>
      <c r="B725" s="78"/>
      <c r="C725" s="78"/>
      <c r="D725" s="121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3.8">
      <c r="A726" s="78"/>
      <c r="B726" s="78"/>
      <c r="C726" s="78"/>
      <c r="D726" s="121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3.8">
      <c r="A727" s="78"/>
      <c r="B727" s="78"/>
      <c r="C727" s="78"/>
      <c r="D727" s="121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3.8">
      <c r="A728" s="78"/>
      <c r="B728" s="78"/>
      <c r="C728" s="78"/>
      <c r="D728" s="121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3.8">
      <c r="A729" s="78"/>
      <c r="B729" s="78"/>
      <c r="C729" s="78"/>
      <c r="D729" s="121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3.8">
      <c r="A730" s="78"/>
      <c r="B730" s="78"/>
      <c r="C730" s="78"/>
      <c r="D730" s="121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3.8">
      <c r="A731" s="78"/>
      <c r="B731" s="78"/>
      <c r="C731" s="78"/>
      <c r="D731" s="121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3.8">
      <c r="A732" s="78"/>
      <c r="B732" s="78"/>
      <c r="C732" s="78"/>
      <c r="D732" s="121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3.8">
      <c r="A733" s="78"/>
      <c r="B733" s="78"/>
      <c r="C733" s="78"/>
      <c r="D733" s="121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3.8">
      <c r="A734" s="78"/>
      <c r="B734" s="78"/>
      <c r="C734" s="78"/>
      <c r="D734" s="121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3.8">
      <c r="A735" s="78"/>
      <c r="B735" s="78"/>
      <c r="C735" s="78"/>
      <c r="D735" s="121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3.8">
      <c r="A736" s="78"/>
      <c r="B736" s="78"/>
      <c r="C736" s="78"/>
      <c r="D736" s="121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3.8">
      <c r="A737" s="78"/>
      <c r="B737" s="78"/>
      <c r="C737" s="78"/>
      <c r="D737" s="121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3.8">
      <c r="A738" s="78"/>
      <c r="B738" s="78"/>
      <c r="C738" s="78"/>
      <c r="D738" s="121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3.8">
      <c r="A739" s="78"/>
      <c r="B739" s="78"/>
      <c r="C739" s="78"/>
      <c r="D739" s="121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3.8">
      <c r="A740" s="78"/>
      <c r="B740" s="78"/>
      <c r="C740" s="78"/>
      <c r="D740" s="121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3.8">
      <c r="A741" s="78"/>
      <c r="B741" s="78"/>
      <c r="C741" s="78"/>
      <c r="D741" s="121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3.8">
      <c r="A742" s="78"/>
      <c r="B742" s="78"/>
      <c r="C742" s="78"/>
      <c r="D742" s="121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3.8">
      <c r="A743" s="78"/>
      <c r="B743" s="78"/>
      <c r="C743" s="78"/>
      <c r="D743" s="121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3.8">
      <c r="A744" s="78"/>
      <c r="B744" s="78"/>
      <c r="C744" s="78"/>
      <c r="D744" s="121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3.8">
      <c r="A745" s="78"/>
      <c r="B745" s="78"/>
      <c r="C745" s="78"/>
      <c r="D745" s="121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3.8">
      <c r="A746" s="78"/>
      <c r="B746" s="78"/>
      <c r="C746" s="78"/>
      <c r="D746" s="121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3.8">
      <c r="A747" s="78"/>
      <c r="B747" s="78"/>
      <c r="C747" s="78"/>
      <c r="D747" s="121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3.8">
      <c r="A748" s="78"/>
      <c r="B748" s="78"/>
      <c r="C748" s="78"/>
      <c r="D748" s="121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3.8">
      <c r="A749" s="78"/>
      <c r="B749" s="78"/>
      <c r="C749" s="78"/>
      <c r="D749" s="121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3.8">
      <c r="A750" s="78"/>
      <c r="B750" s="78"/>
      <c r="C750" s="78"/>
      <c r="D750" s="121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3.8">
      <c r="A751" s="78"/>
      <c r="B751" s="78"/>
      <c r="C751" s="78"/>
      <c r="D751" s="121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3.8">
      <c r="A752" s="78"/>
      <c r="B752" s="78"/>
      <c r="C752" s="78"/>
      <c r="D752" s="121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3.8">
      <c r="A753" s="78"/>
      <c r="B753" s="78"/>
      <c r="C753" s="78"/>
      <c r="D753" s="121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3.8">
      <c r="A754" s="78"/>
      <c r="B754" s="78"/>
      <c r="C754" s="78"/>
      <c r="D754" s="121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3.8">
      <c r="A755" s="78"/>
      <c r="B755" s="78"/>
      <c r="C755" s="78"/>
      <c r="D755" s="121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3.8">
      <c r="A756" s="78"/>
      <c r="B756" s="78"/>
      <c r="C756" s="78"/>
      <c r="D756" s="121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3.8">
      <c r="A757" s="78"/>
      <c r="B757" s="78"/>
      <c r="C757" s="78"/>
      <c r="D757" s="121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3.8">
      <c r="A758" s="78"/>
      <c r="B758" s="78"/>
      <c r="C758" s="78"/>
      <c r="D758" s="121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3.8">
      <c r="A759" s="78"/>
      <c r="B759" s="78"/>
      <c r="C759" s="78"/>
      <c r="D759" s="121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3.8">
      <c r="A760" s="78"/>
      <c r="B760" s="78"/>
      <c r="C760" s="78"/>
      <c r="D760" s="121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3.8">
      <c r="A761" s="78"/>
      <c r="B761" s="78"/>
      <c r="C761" s="78"/>
      <c r="D761" s="121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3.8">
      <c r="A762" s="78"/>
      <c r="B762" s="78"/>
      <c r="C762" s="78"/>
      <c r="D762" s="121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3.8">
      <c r="A763" s="78"/>
      <c r="B763" s="78"/>
      <c r="C763" s="78"/>
      <c r="D763" s="121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3.8">
      <c r="A764" s="78"/>
      <c r="B764" s="78"/>
      <c r="C764" s="78"/>
      <c r="D764" s="121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3.8">
      <c r="A765" s="78"/>
      <c r="B765" s="78"/>
      <c r="C765" s="78"/>
      <c r="D765" s="121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3.8">
      <c r="A766" s="78"/>
      <c r="B766" s="78"/>
      <c r="C766" s="78"/>
      <c r="D766" s="121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3.8">
      <c r="A767" s="78"/>
      <c r="B767" s="78"/>
      <c r="C767" s="78"/>
      <c r="D767" s="121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3.8">
      <c r="A768" s="78"/>
      <c r="B768" s="78"/>
      <c r="C768" s="78"/>
      <c r="D768" s="121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3.8">
      <c r="A769" s="78"/>
      <c r="B769" s="78"/>
      <c r="C769" s="78"/>
      <c r="D769" s="121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3.8">
      <c r="A770" s="78"/>
      <c r="B770" s="78"/>
      <c r="C770" s="78"/>
      <c r="D770" s="121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3.8">
      <c r="A771" s="78"/>
      <c r="B771" s="78"/>
      <c r="C771" s="78"/>
      <c r="D771" s="121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3.8">
      <c r="A772" s="78"/>
      <c r="B772" s="78"/>
      <c r="C772" s="78"/>
      <c r="D772" s="121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3.8">
      <c r="A773" s="78"/>
      <c r="B773" s="78"/>
      <c r="C773" s="78"/>
      <c r="D773" s="121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3.8">
      <c r="A774" s="78"/>
      <c r="B774" s="78"/>
      <c r="C774" s="78"/>
      <c r="D774" s="121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3.8">
      <c r="A775" s="78"/>
      <c r="B775" s="78"/>
      <c r="C775" s="78"/>
      <c r="D775" s="121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3.8">
      <c r="A776" s="78"/>
      <c r="B776" s="78"/>
      <c r="C776" s="78"/>
      <c r="D776" s="121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3.8">
      <c r="A777" s="78"/>
      <c r="B777" s="78"/>
      <c r="C777" s="78"/>
      <c r="D777" s="121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3.8">
      <c r="A778" s="78"/>
      <c r="B778" s="78"/>
      <c r="C778" s="78"/>
      <c r="D778" s="121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3.8">
      <c r="A779" s="78"/>
      <c r="B779" s="78"/>
      <c r="C779" s="78"/>
      <c r="D779" s="121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3.8">
      <c r="A780" s="78"/>
      <c r="B780" s="78"/>
      <c r="C780" s="78"/>
      <c r="D780" s="121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3.8">
      <c r="A781" s="78"/>
      <c r="B781" s="78"/>
      <c r="C781" s="78"/>
      <c r="D781" s="121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3.8">
      <c r="A782" s="78"/>
      <c r="B782" s="78"/>
      <c r="C782" s="78"/>
      <c r="D782" s="121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3.8">
      <c r="A783" s="78"/>
      <c r="B783" s="78"/>
      <c r="C783" s="78"/>
      <c r="D783" s="121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3.8">
      <c r="A784" s="78"/>
      <c r="B784" s="78"/>
      <c r="C784" s="78"/>
      <c r="D784" s="121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3.8">
      <c r="A785" s="78"/>
      <c r="B785" s="78"/>
      <c r="C785" s="78"/>
      <c r="D785" s="121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3.8">
      <c r="A786" s="78"/>
      <c r="B786" s="78"/>
      <c r="C786" s="78"/>
      <c r="D786" s="121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3.8">
      <c r="A787" s="78"/>
      <c r="B787" s="78"/>
      <c r="C787" s="78"/>
      <c r="D787" s="121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3.8">
      <c r="A788" s="78"/>
      <c r="B788" s="78"/>
      <c r="C788" s="78"/>
      <c r="D788" s="121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3.8">
      <c r="A789" s="78"/>
      <c r="B789" s="78"/>
      <c r="C789" s="78"/>
      <c r="D789" s="121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3.8">
      <c r="A790" s="78"/>
      <c r="B790" s="78"/>
      <c r="C790" s="78"/>
      <c r="D790" s="121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3.8">
      <c r="A791" s="78"/>
      <c r="B791" s="78"/>
      <c r="C791" s="78"/>
      <c r="D791" s="121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3.8">
      <c r="A792" s="78"/>
      <c r="B792" s="78"/>
      <c r="C792" s="78"/>
      <c r="D792" s="121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3.8">
      <c r="A793" s="78"/>
      <c r="B793" s="78"/>
      <c r="C793" s="78"/>
      <c r="D793" s="121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3.8">
      <c r="A794" s="78"/>
      <c r="B794" s="78"/>
      <c r="C794" s="78"/>
      <c r="D794" s="121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3.8">
      <c r="A795" s="78"/>
      <c r="B795" s="78"/>
      <c r="C795" s="78"/>
      <c r="D795" s="121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3.8">
      <c r="A796" s="78"/>
      <c r="B796" s="78"/>
      <c r="C796" s="78"/>
      <c r="D796" s="121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3.8">
      <c r="A797" s="78"/>
      <c r="B797" s="78"/>
      <c r="C797" s="78"/>
      <c r="D797" s="121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3.8">
      <c r="A798" s="78"/>
      <c r="B798" s="78"/>
      <c r="C798" s="78"/>
      <c r="D798" s="121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3.8">
      <c r="A799" s="78"/>
      <c r="B799" s="78"/>
      <c r="C799" s="78"/>
      <c r="D799" s="121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3.8">
      <c r="A800" s="78"/>
      <c r="B800" s="78"/>
      <c r="C800" s="78"/>
      <c r="D800" s="121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3.8">
      <c r="A801" s="78"/>
      <c r="B801" s="78"/>
      <c r="C801" s="78"/>
      <c r="D801" s="121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3.8">
      <c r="A802" s="78"/>
      <c r="B802" s="78"/>
      <c r="C802" s="78"/>
      <c r="D802" s="121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3.8">
      <c r="A803" s="78"/>
      <c r="B803" s="78"/>
      <c r="C803" s="78"/>
      <c r="D803" s="121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3.8">
      <c r="A804" s="78"/>
      <c r="B804" s="78"/>
      <c r="C804" s="78"/>
      <c r="D804" s="121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3.8">
      <c r="A805" s="78"/>
      <c r="B805" s="78"/>
      <c r="C805" s="78"/>
      <c r="D805" s="121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3.8">
      <c r="A806" s="78"/>
      <c r="B806" s="78"/>
      <c r="C806" s="78"/>
      <c r="D806" s="121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3.8">
      <c r="A807" s="78"/>
      <c r="B807" s="78"/>
      <c r="C807" s="78"/>
      <c r="D807" s="121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3.8">
      <c r="A808" s="78"/>
      <c r="B808" s="78"/>
      <c r="C808" s="78"/>
      <c r="D808" s="121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3.8">
      <c r="A809" s="78"/>
      <c r="B809" s="78"/>
      <c r="C809" s="78"/>
      <c r="D809" s="121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3.8">
      <c r="A810" s="78"/>
      <c r="B810" s="78"/>
      <c r="C810" s="78"/>
      <c r="D810" s="121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3.8">
      <c r="A811" s="78"/>
      <c r="B811" s="78"/>
      <c r="C811" s="78"/>
      <c r="D811" s="121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3.8">
      <c r="A812" s="78"/>
      <c r="B812" s="78"/>
      <c r="C812" s="78"/>
      <c r="D812" s="121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3.8">
      <c r="A813" s="78"/>
      <c r="B813" s="78"/>
      <c r="C813" s="78"/>
      <c r="D813" s="121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3.8">
      <c r="A814" s="78"/>
      <c r="B814" s="78"/>
      <c r="C814" s="78"/>
      <c r="D814" s="121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3.8">
      <c r="A815" s="78"/>
      <c r="B815" s="78"/>
      <c r="C815" s="78"/>
      <c r="D815" s="121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3.8">
      <c r="A816" s="78"/>
      <c r="B816" s="78"/>
      <c r="C816" s="78"/>
      <c r="D816" s="121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3.8">
      <c r="A817" s="78"/>
      <c r="B817" s="78"/>
      <c r="C817" s="78"/>
      <c r="D817" s="121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3.8">
      <c r="A818" s="78"/>
      <c r="B818" s="78"/>
      <c r="C818" s="78"/>
      <c r="D818" s="121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3.8">
      <c r="A819" s="78"/>
      <c r="B819" s="78"/>
      <c r="C819" s="78"/>
      <c r="D819" s="121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3.8">
      <c r="A820" s="78"/>
      <c r="B820" s="78"/>
      <c r="C820" s="78"/>
      <c r="D820" s="121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3.8">
      <c r="A821" s="78"/>
      <c r="B821" s="78"/>
      <c r="C821" s="78"/>
      <c r="D821" s="121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3.8">
      <c r="A822" s="78"/>
      <c r="B822" s="78"/>
      <c r="C822" s="78"/>
      <c r="D822" s="121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3.8">
      <c r="A823" s="78"/>
      <c r="B823" s="78"/>
      <c r="C823" s="78"/>
      <c r="D823" s="121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3.8">
      <c r="A824" s="78"/>
      <c r="B824" s="78"/>
      <c r="C824" s="78"/>
      <c r="D824" s="121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3.8">
      <c r="A825" s="78"/>
      <c r="B825" s="78"/>
      <c r="C825" s="78"/>
      <c r="D825" s="121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3.8">
      <c r="A826" s="78"/>
      <c r="B826" s="78"/>
      <c r="C826" s="78"/>
      <c r="D826" s="121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3.8">
      <c r="A827" s="78"/>
      <c r="B827" s="78"/>
      <c r="C827" s="78"/>
      <c r="D827" s="121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3.8">
      <c r="A828" s="78"/>
      <c r="B828" s="78"/>
      <c r="C828" s="78"/>
      <c r="D828" s="121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3.8">
      <c r="A829" s="78"/>
      <c r="B829" s="78"/>
      <c r="C829" s="78"/>
      <c r="D829" s="121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3.8">
      <c r="A830" s="78"/>
      <c r="B830" s="78"/>
      <c r="C830" s="78"/>
      <c r="D830" s="121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3.8">
      <c r="A831" s="78"/>
      <c r="B831" s="78"/>
      <c r="C831" s="78"/>
      <c r="D831" s="121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3.8">
      <c r="A832" s="78"/>
      <c r="B832" s="78"/>
      <c r="C832" s="78"/>
      <c r="D832" s="121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3.8">
      <c r="A833" s="78"/>
      <c r="B833" s="78"/>
      <c r="C833" s="78"/>
      <c r="D833" s="121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3.8">
      <c r="A834" s="78"/>
      <c r="B834" s="78"/>
      <c r="C834" s="78"/>
      <c r="D834" s="121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3.8">
      <c r="A835" s="78"/>
      <c r="B835" s="78"/>
      <c r="C835" s="78"/>
      <c r="D835" s="121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</sheetData>
  <mergeCells count="6">
    <mergeCell ref="A32:Z32"/>
    <mergeCell ref="A1:Z1"/>
    <mergeCell ref="A24:Z24"/>
    <mergeCell ref="A26:Z26"/>
    <mergeCell ref="A28:Z28"/>
    <mergeCell ref="A30:Z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21.109375" customWidth="1"/>
    <col min="2" max="2" width="46.21875" customWidth="1"/>
    <col min="3" max="3" width="38.6640625" customWidth="1"/>
    <col min="4" max="4" width="13.5546875" style="85" bestFit="1" customWidth="1"/>
    <col min="5" max="5" width="19.88671875" customWidth="1"/>
  </cols>
  <sheetData>
    <row r="1" spans="1:26" ht="15.75" customHeight="1">
      <c r="A1" s="72" t="s">
        <v>0</v>
      </c>
      <c r="B1" s="72" t="s">
        <v>1</v>
      </c>
      <c r="C1" s="72" t="s">
        <v>2</v>
      </c>
      <c r="D1" s="122" t="s">
        <v>9</v>
      </c>
      <c r="E1" s="72" t="s">
        <v>10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5.75" customHeight="1">
      <c r="A2" s="56" t="s">
        <v>1416</v>
      </c>
      <c r="B2" s="56" t="s">
        <v>1417</v>
      </c>
      <c r="C2" s="56" t="s">
        <v>1418</v>
      </c>
      <c r="D2" s="98"/>
      <c r="E2" s="56" t="s">
        <v>1419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6" t="s">
        <v>1420</v>
      </c>
      <c r="B3" s="6" t="s">
        <v>1421</v>
      </c>
      <c r="C3" s="6" t="s">
        <v>1422</v>
      </c>
      <c r="D3" s="87"/>
      <c r="E3" s="6" t="s">
        <v>1423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6" t="s">
        <v>1424</v>
      </c>
      <c r="B4" s="6" t="s">
        <v>1425</v>
      </c>
      <c r="C4" s="6" t="s">
        <v>1426</v>
      </c>
      <c r="D4" s="87"/>
      <c r="E4" s="9" t="s">
        <v>1427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6" t="s">
        <v>1428</v>
      </c>
      <c r="B5" s="6" t="s">
        <v>1429</v>
      </c>
      <c r="C5" s="9" t="s">
        <v>1430</v>
      </c>
      <c r="D5" s="93">
        <f>8828153967</f>
        <v>8828153967</v>
      </c>
      <c r="E5" s="6" t="s">
        <v>1431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 t="s">
        <v>1432</v>
      </c>
      <c r="B6" s="6" t="s">
        <v>1433</v>
      </c>
      <c r="C6" s="9" t="s">
        <v>988</v>
      </c>
      <c r="D6" s="88" t="s">
        <v>1434</v>
      </c>
      <c r="E6" s="9" t="s">
        <v>1435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3.2">
      <c r="A7" s="7"/>
      <c r="B7" s="7"/>
      <c r="C7" s="7"/>
      <c r="D7" s="8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3.2">
      <c r="A8" s="7"/>
      <c r="B8" s="7"/>
      <c r="C8" s="7"/>
      <c r="D8" s="8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2">
      <c r="A9" s="7"/>
      <c r="B9" s="7"/>
      <c r="C9" s="7"/>
      <c r="D9" s="8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2">
      <c r="A10" s="7"/>
      <c r="B10" s="7"/>
      <c r="C10" s="7"/>
      <c r="D10" s="8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3.2">
      <c r="A11" s="7"/>
      <c r="B11" s="7"/>
      <c r="C11" s="7"/>
      <c r="D11" s="8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3.2">
      <c r="A12" s="7"/>
      <c r="B12" s="7"/>
      <c r="C12" s="7"/>
      <c r="D12" s="8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2">
      <c r="A13" s="7"/>
      <c r="B13" s="7"/>
      <c r="C13" s="7"/>
      <c r="D13" s="8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2">
      <c r="A14" s="7"/>
      <c r="B14" s="7"/>
      <c r="C14" s="7"/>
      <c r="D14" s="8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2">
      <c r="A15" s="7"/>
      <c r="B15" s="7"/>
      <c r="C15" s="7"/>
      <c r="D15" s="8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2">
      <c r="A16" s="7"/>
      <c r="B16" s="7"/>
      <c r="C16" s="7"/>
      <c r="D16" s="8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2">
      <c r="A17" s="7"/>
      <c r="B17" s="7"/>
      <c r="C17" s="7"/>
      <c r="D17" s="8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3.2">
      <c r="A18" s="7"/>
      <c r="B18" s="7"/>
      <c r="C18" s="7"/>
      <c r="D18" s="8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2">
      <c r="A19" s="7"/>
      <c r="B19" s="7"/>
      <c r="C19" s="7"/>
      <c r="D19" s="8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2">
      <c r="A20" s="7"/>
      <c r="B20" s="7"/>
      <c r="C20" s="7"/>
      <c r="D20" s="8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2">
      <c r="A21" s="7"/>
      <c r="B21" s="7"/>
      <c r="C21" s="7"/>
      <c r="D21" s="8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2">
      <c r="A22" s="7"/>
      <c r="B22" s="7"/>
      <c r="C22" s="7"/>
      <c r="D22" s="8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2">
      <c r="A23" s="7"/>
      <c r="B23" s="7"/>
      <c r="C23" s="7"/>
      <c r="D23" s="8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2">
      <c r="A24" s="7"/>
      <c r="B24" s="7"/>
      <c r="C24" s="7"/>
      <c r="D24" s="8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2">
      <c r="A25" s="7"/>
      <c r="B25" s="7"/>
      <c r="C25" s="7"/>
      <c r="D25" s="8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2">
      <c r="A26" s="7"/>
      <c r="B26" s="7"/>
      <c r="C26" s="7"/>
      <c r="D26" s="8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2">
      <c r="A27" s="7"/>
      <c r="B27" s="7"/>
      <c r="C27" s="7"/>
      <c r="D27" s="8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2">
      <c r="A28" s="7"/>
      <c r="B28" s="7"/>
      <c r="C28" s="7"/>
      <c r="D28" s="8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2">
      <c r="A29" s="7"/>
      <c r="B29" s="7"/>
      <c r="C29" s="7"/>
      <c r="D29" s="8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2">
      <c r="A30" s="7"/>
      <c r="B30" s="7"/>
      <c r="C30" s="7"/>
      <c r="D30" s="8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2">
      <c r="A31" s="7"/>
      <c r="B31" s="7"/>
      <c r="C31" s="7"/>
      <c r="D31" s="8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2">
      <c r="A32" s="7"/>
      <c r="B32" s="7"/>
      <c r="C32" s="7"/>
      <c r="D32" s="8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2">
      <c r="A33" s="7"/>
      <c r="B33" s="7"/>
      <c r="C33" s="7"/>
      <c r="D33" s="8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2">
      <c r="A34" s="7"/>
      <c r="B34" s="7"/>
      <c r="C34" s="7"/>
      <c r="D34" s="8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2">
      <c r="A35" s="7"/>
      <c r="B35" s="7"/>
      <c r="C35" s="7"/>
      <c r="D35" s="8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2">
      <c r="A36" s="7"/>
      <c r="B36" s="7"/>
      <c r="C36" s="7"/>
      <c r="D36" s="8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2">
      <c r="A37" s="7"/>
      <c r="B37" s="7"/>
      <c r="C37" s="7"/>
      <c r="D37" s="8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2">
      <c r="A38" s="7"/>
      <c r="B38" s="7"/>
      <c r="C38" s="7"/>
      <c r="D38" s="8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2">
      <c r="A39" s="7"/>
      <c r="B39" s="7"/>
      <c r="C39" s="7"/>
      <c r="D39" s="8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2">
      <c r="A40" s="7"/>
      <c r="B40" s="7"/>
      <c r="C40" s="7"/>
      <c r="D40" s="8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2">
      <c r="A41" s="7"/>
      <c r="B41" s="7"/>
      <c r="C41" s="7"/>
      <c r="D41" s="8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2">
      <c r="A42" s="7"/>
      <c r="B42" s="7"/>
      <c r="C42" s="7"/>
      <c r="D42" s="8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2">
      <c r="A43" s="7"/>
      <c r="B43" s="7"/>
      <c r="C43" s="7"/>
      <c r="D43" s="8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2">
      <c r="A44" s="7"/>
      <c r="B44" s="7"/>
      <c r="C44" s="7"/>
      <c r="D44" s="8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2">
      <c r="A45" s="7"/>
      <c r="B45" s="7"/>
      <c r="C45" s="7"/>
      <c r="D45" s="8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2">
      <c r="A46" s="7"/>
      <c r="B46" s="7"/>
      <c r="C46" s="7"/>
      <c r="D46" s="8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2">
      <c r="A47" s="7"/>
      <c r="B47" s="7"/>
      <c r="C47" s="7"/>
      <c r="D47" s="8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2">
      <c r="A48" s="7"/>
      <c r="B48" s="7"/>
      <c r="C48" s="7"/>
      <c r="D48" s="8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2">
      <c r="A49" s="7"/>
      <c r="B49" s="7"/>
      <c r="C49" s="7"/>
      <c r="D49" s="8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2">
      <c r="A50" s="7"/>
      <c r="B50" s="7"/>
      <c r="C50" s="7"/>
      <c r="D50" s="8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2">
      <c r="A51" s="7"/>
      <c r="B51" s="7"/>
      <c r="C51" s="7"/>
      <c r="D51" s="8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2">
      <c r="A52" s="7"/>
      <c r="B52" s="7"/>
      <c r="C52" s="7"/>
      <c r="D52" s="8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2">
      <c r="A53" s="7"/>
      <c r="B53" s="7"/>
      <c r="C53" s="7"/>
      <c r="D53" s="8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2">
      <c r="A54" s="7"/>
      <c r="B54" s="7"/>
      <c r="C54" s="7"/>
      <c r="D54" s="8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>
      <c r="A55" s="7"/>
      <c r="B55" s="7"/>
      <c r="C55" s="7"/>
      <c r="D55" s="8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>
      <c r="A56" s="7"/>
      <c r="B56" s="7"/>
      <c r="C56" s="7"/>
      <c r="D56" s="8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>
      <c r="A57" s="7"/>
      <c r="B57" s="7"/>
      <c r="C57" s="7"/>
      <c r="D57" s="8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>
      <c r="A58" s="7"/>
      <c r="B58" s="7"/>
      <c r="C58" s="7"/>
      <c r="D58" s="8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>
      <c r="A59" s="7"/>
      <c r="B59" s="7"/>
      <c r="C59" s="7"/>
      <c r="D59" s="8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>
      <c r="A60" s="7"/>
      <c r="B60" s="7"/>
      <c r="C60" s="7"/>
      <c r="D60" s="8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>
      <c r="A61" s="7"/>
      <c r="B61" s="7"/>
      <c r="C61" s="7"/>
      <c r="D61" s="8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2">
      <c r="A62" s="7"/>
      <c r="B62" s="7"/>
      <c r="C62" s="7"/>
      <c r="D62" s="8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2">
      <c r="A63" s="7"/>
      <c r="B63" s="7"/>
      <c r="C63" s="7"/>
      <c r="D63" s="8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2">
      <c r="A64" s="7"/>
      <c r="B64" s="7"/>
      <c r="C64" s="7"/>
      <c r="D64" s="8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2">
      <c r="A65" s="7"/>
      <c r="B65" s="7"/>
      <c r="C65" s="7"/>
      <c r="D65" s="8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>
      <c r="A66" s="7"/>
      <c r="B66" s="7"/>
      <c r="C66" s="7"/>
      <c r="D66" s="8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>
      <c r="A67" s="7"/>
      <c r="B67" s="7"/>
      <c r="C67" s="7"/>
      <c r="D67" s="8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2">
      <c r="A68" s="7"/>
      <c r="B68" s="7"/>
      <c r="C68" s="7"/>
      <c r="D68" s="8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2">
      <c r="A69" s="7"/>
      <c r="B69" s="7"/>
      <c r="C69" s="7"/>
      <c r="D69" s="8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2">
      <c r="A70" s="7"/>
      <c r="B70" s="7"/>
      <c r="C70" s="7"/>
      <c r="D70" s="8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>
      <c r="A71" s="7"/>
      <c r="B71" s="7"/>
      <c r="C71" s="7"/>
      <c r="D71" s="8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>
      <c r="A72" s="7"/>
      <c r="B72" s="7"/>
      <c r="C72" s="7"/>
      <c r="D72" s="8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>
      <c r="A73" s="7"/>
      <c r="B73" s="7"/>
      <c r="C73" s="7"/>
      <c r="D73" s="8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>
      <c r="A74" s="7"/>
      <c r="B74" s="7"/>
      <c r="C74" s="7"/>
      <c r="D74" s="8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>
      <c r="A75" s="7"/>
      <c r="B75" s="7"/>
      <c r="C75" s="7"/>
      <c r="D75" s="8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>
      <c r="A76" s="7"/>
      <c r="B76" s="7"/>
      <c r="C76" s="7"/>
      <c r="D76" s="8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>
      <c r="A77" s="7"/>
      <c r="B77" s="7"/>
      <c r="C77" s="7"/>
      <c r="D77" s="8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2">
      <c r="A78" s="7"/>
      <c r="B78" s="7"/>
      <c r="C78" s="7"/>
      <c r="D78" s="8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2">
      <c r="A79" s="7"/>
      <c r="B79" s="7"/>
      <c r="C79" s="7"/>
      <c r="D79" s="8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2">
      <c r="A80" s="7"/>
      <c r="B80" s="7"/>
      <c r="C80" s="7"/>
      <c r="D80" s="8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>
      <c r="A81" s="7"/>
      <c r="B81" s="7"/>
      <c r="C81" s="7"/>
      <c r="D81" s="8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>
      <c r="A82" s="7"/>
      <c r="B82" s="7"/>
      <c r="C82" s="7"/>
      <c r="D82" s="8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>
      <c r="A83" s="7"/>
      <c r="B83" s="7"/>
      <c r="C83" s="7"/>
      <c r="D83" s="8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>
      <c r="A84" s="7"/>
      <c r="B84" s="7"/>
      <c r="C84" s="7"/>
      <c r="D84" s="8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>
      <c r="A85" s="7"/>
      <c r="B85" s="7"/>
      <c r="C85" s="7"/>
      <c r="D85" s="8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>
      <c r="A86" s="7"/>
      <c r="B86" s="7"/>
      <c r="C86" s="7"/>
      <c r="D86" s="8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>
      <c r="A87" s="7"/>
      <c r="B87" s="7"/>
      <c r="C87" s="7"/>
      <c r="D87" s="8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>
      <c r="A88" s="7"/>
      <c r="B88" s="7"/>
      <c r="C88" s="7"/>
      <c r="D88" s="8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>
      <c r="A89" s="7"/>
      <c r="B89" s="7"/>
      <c r="C89" s="7"/>
      <c r="D89" s="8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>
      <c r="A90" s="7"/>
      <c r="B90" s="7"/>
      <c r="C90" s="7"/>
      <c r="D90" s="8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>
      <c r="A91" s="7"/>
      <c r="B91" s="7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>
      <c r="A92" s="7"/>
      <c r="B92" s="7"/>
      <c r="C92" s="7"/>
      <c r="D92" s="8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>
      <c r="A93" s="7"/>
      <c r="B93" s="7"/>
      <c r="C93" s="7"/>
      <c r="D93" s="8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>
      <c r="A94" s="7"/>
      <c r="B94" s="7"/>
      <c r="C94" s="7"/>
      <c r="D94" s="8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>
      <c r="A95" s="7"/>
      <c r="B95" s="7"/>
      <c r="C95" s="7"/>
      <c r="D95" s="8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>
      <c r="A96" s="7"/>
      <c r="B96" s="7"/>
      <c r="C96" s="7"/>
      <c r="D96" s="8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2">
      <c r="A97" s="7"/>
      <c r="B97" s="7"/>
      <c r="C97" s="7"/>
      <c r="D97" s="8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2">
      <c r="A98" s="7"/>
      <c r="B98" s="7"/>
      <c r="C98" s="7"/>
      <c r="D98" s="8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2">
      <c r="A99" s="7"/>
      <c r="B99" s="7"/>
      <c r="C99" s="7"/>
      <c r="D99" s="8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2">
      <c r="A100" s="7"/>
      <c r="B100" s="7"/>
      <c r="C100" s="7"/>
      <c r="D100" s="8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2">
      <c r="A101" s="7"/>
      <c r="B101" s="7"/>
      <c r="C101" s="7"/>
      <c r="D101" s="8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2">
      <c r="A102" s="7"/>
      <c r="B102" s="7"/>
      <c r="C102" s="7"/>
      <c r="D102" s="8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2">
      <c r="A103" s="7"/>
      <c r="B103" s="7"/>
      <c r="C103" s="7"/>
      <c r="D103" s="8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2">
      <c r="A104" s="7"/>
      <c r="B104" s="7"/>
      <c r="C104" s="7"/>
      <c r="D104" s="8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2">
      <c r="A105" s="7"/>
      <c r="B105" s="7"/>
      <c r="C105" s="7"/>
      <c r="D105" s="8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2">
      <c r="A106" s="7"/>
      <c r="B106" s="7"/>
      <c r="C106" s="7"/>
      <c r="D106" s="8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2">
      <c r="A107" s="7"/>
      <c r="B107" s="7"/>
      <c r="C107" s="7"/>
      <c r="D107" s="8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2">
      <c r="A108" s="7"/>
      <c r="B108" s="7"/>
      <c r="C108" s="7"/>
      <c r="D108" s="8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2">
      <c r="A109" s="7"/>
      <c r="B109" s="7"/>
      <c r="C109" s="7"/>
      <c r="D109" s="8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2">
      <c r="A110" s="7"/>
      <c r="B110" s="7"/>
      <c r="C110" s="7"/>
      <c r="D110" s="8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2">
      <c r="A111" s="7"/>
      <c r="B111" s="7"/>
      <c r="C111" s="7"/>
      <c r="D111" s="8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2">
      <c r="A112" s="7"/>
      <c r="B112" s="7"/>
      <c r="C112" s="7"/>
      <c r="D112" s="8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2">
      <c r="A113" s="7"/>
      <c r="B113" s="7"/>
      <c r="C113" s="7"/>
      <c r="D113" s="8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2">
      <c r="A114" s="7"/>
      <c r="B114" s="7"/>
      <c r="C114" s="7"/>
      <c r="D114" s="8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2">
      <c r="A115" s="7"/>
      <c r="B115" s="7"/>
      <c r="C115" s="7"/>
      <c r="D115" s="8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2">
      <c r="A116" s="7"/>
      <c r="B116" s="7"/>
      <c r="C116" s="7"/>
      <c r="D116" s="8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2">
      <c r="A117" s="7"/>
      <c r="B117" s="7"/>
      <c r="C117" s="7"/>
      <c r="D117" s="8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2">
      <c r="A118" s="7"/>
      <c r="B118" s="7"/>
      <c r="C118" s="7"/>
      <c r="D118" s="8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2">
      <c r="A119" s="7"/>
      <c r="B119" s="7"/>
      <c r="C119" s="7"/>
      <c r="D119" s="8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2">
      <c r="A120" s="7"/>
      <c r="B120" s="7"/>
      <c r="C120" s="7"/>
      <c r="D120" s="8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2">
      <c r="A121" s="7"/>
      <c r="B121" s="7"/>
      <c r="C121" s="7"/>
      <c r="D121" s="8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2">
      <c r="A122" s="7"/>
      <c r="B122" s="7"/>
      <c r="C122" s="7"/>
      <c r="D122" s="8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2">
      <c r="A123" s="7"/>
      <c r="B123" s="7"/>
      <c r="C123" s="7"/>
      <c r="D123" s="8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>
      <c r="A124" s="7"/>
      <c r="B124" s="7"/>
      <c r="C124" s="7"/>
      <c r="D124" s="8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2">
      <c r="A125" s="7"/>
      <c r="B125" s="7"/>
      <c r="C125" s="7"/>
      <c r="D125" s="8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2">
      <c r="A126" s="7"/>
      <c r="B126" s="7"/>
      <c r="C126" s="7"/>
      <c r="D126" s="8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2">
      <c r="A127" s="7"/>
      <c r="B127" s="7"/>
      <c r="C127" s="7"/>
      <c r="D127" s="8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2">
      <c r="A128" s="7"/>
      <c r="B128" s="7"/>
      <c r="C128" s="7"/>
      <c r="D128" s="8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2">
      <c r="A129" s="7"/>
      <c r="B129" s="7"/>
      <c r="C129" s="7"/>
      <c r="D129" s="8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2">
      <c r="A130" s="7"/>
      <c r="B130" s="7"/>
      <c r="C130" s="7"/>
      <c r="D130" s="8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2">
      <c r="A131" s="7"/>
      <c r="B131" s="7"/>
      <c r="C131" s="7"/>
      <c r="D131" s="8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2">
      <c r="A132" s="7"/>
      <c r="B132" s="7"/>
      <c r="C132" s="7"/>
      <c r="D132" s="8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2">
      <c r="A133" s="7"/>
      <c r="B133" s="7"/>
      <c r="C133" s="7"/>
      <c r="D133" s="8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2">
      <c r="A134" s="7"/>
      <c r="B134" s="7"/>
      <c r="C134" s="7"/>
      <c r="D134" s="8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2">
      <c r="A135" s="7"/>
      <c r="B135" s="7"/>
      <c r="C135" s="7"/>
      <c r="D135" s="8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2">
      <c r="A136" s="7"/>
      <c r="B136" s="7"/>
      <c r="C136" s="7"/>
      <c r="D136" s="8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2">
      <c r="A137" s="7"/>
      <c r="B137" s="7"/>
      <c r="C137" s="7"/>
      <c r="D137" s="8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2">
      <c r="A138" s="7"/>
      <c r="B138" s="7"/>
      <c r="C138" s="7"/>
      <c r="D138" s="8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2">
      <c r="A139" s="7"/>
      <c r="B139" s="7"/>
      <c r="C139" s="7"/>
      <c r="D139" s="8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2">
      <c r="A140" s="7"/>
      <c r="B140" s="7"/>
      <c r="C140" s="7"/>
      <c r="D140" s="8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2">
      <c r="A141" s="7"/>
      <c r="B141" s="7"/>
      <c r="C141" s="7"/>
      <c r="D141" s="8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2">
      <c r="A142" s="7"/>
      <c r="B142" s="7"/>
      <c r="C142" s="7"/>
      <c r="D142" s="8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2">
      <c r="A143" s="7"/>
      <c r="B143" s="7"/>
      <c r="C143" s="7"/>
      <c r="D143" s="8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2">
      <c r="A144" s="7"/>
      <c r="B144" s="7"/>
      <c r="C144" s="7"/>
      <c r="D144" s="8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2">
      <c r="A145" s="7"/>
      <c r="B145" s="7"/>
      <c r="C145" s="7"/>
      <c r="D145" s="8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2">
      <c r="A146" s="7"/>
      <c r="B146" s="7"/>
      <c r="C146" s="7"/>
      <c r="D146" s="8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2">
      <c r="A147" s="7"/>
      <c r="B147" s="7"/>
      <c r="C147" s="7"/>
      <c r="D147" s="8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2">
      <c r="A148" s="7"/>
      <c r="B148" s="7"/>
      <c r="C148" s="7"/>
      <c r="D148" s="8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2">
      <c r="A149" s="7"/>
      <c r="B149" s="7"/>
      <c r="C149" s="7"/>
      <c r="D149" s="8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2">
      <c r="A150" s="7"/>
      <c r="B150" s="7"/>
      <c r="C150" s="7"/>
      <c r="D150" s="8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2">
      <c r="A151" s="7"/>
      <c r="B151" s="7"/>
      <c r="C151" s="7"/>
      <c r="D151" s="8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2">
      <c r="A152" s="7"/>
      <c r="B152" s="7"/>
      <c r="C152" s="7"/>
      <c r="D152" s="8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2">
      <c r="A153" s="7"/>
      <c r="B153" s="7"/>
      <c r="C153" s="7"/>
      <c r="D153" s="8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2">
      <c r="A154" s="7"/>
      <c r="B154" s="7"/>
      <c r="C154" s="7"/>
      <c r="D154" s="8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2">
      <c r="A155" s="7"/>
      <c r="B155" s="7"/>
      <c r="C155" s="7"/>
      <c r="D155" s="8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2">
      <c r="A156" s="7"/>
      <c r="B156" s="7"/>
      <c r="C156" s="7"/>
      <c r="D156" s="8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2">
      <c r="A157" s="7"/>
      <c r="B157" s="7"/>
      <c r="C157" s="7"/>
      <c r="D157" s="8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2">
      <c r="A158" s="7"/>
      <c r="B158" s="7"/>
      <c r="C158" s="7"/>
      <c r="D158" s="8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2">
      <c r="A159" s="7"/>
      <c r="B159" s="7"/>
      <c r="C159" s="7"/>
      <c r="D159" s="8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2">
      <c r="A160" s="7"/>
      <c r="B160" s="7"/>
      <c r="C160" s="7"/>
      <c r="D160" s="8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2">
      <c r="A161" s="7"/>
      <c r="B161" s="7"/>
      <c r="C161" s="7"/>
      <c r="D161" s="8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2">
      <c r="A162" s="7"/>
      <c r="B162" s="7"/>
      <c r="C162" s="7"/>
      <c r="D162" s="8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2">
      <c r="A163" s="7"/>
      <c r="B163" s="7"/>
      <c r="C163" s="7"/>
      <c r="D163" s="8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2">
      <c r="A164" s="7"/>
      <c r="B164" s="7"/>
      <c r="C164" s="7"/>
      <c r="D164" s="8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2">
      <c r="A165" s="7"/>
      <c r="B165" s="7"/>
      <c r="C165" s="7"/>
      <c r="D165" s="8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2">
      <c r="A166" s="7"/>
      <c r="B166" s="7"/>
      <c r="C166" s="7"/>
      <c r="D166" s="8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2">
      <c r="A167" s="7"/>
      <c r="B167" s="7"/>
      <c r="C167" s="7"/>
      <c r="D167" s="8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2">
      <c r="A168" s="7"/>
      <c r="B168" s="7"/>
      <c r="C168" s="7"/>
      <c r="D168" s="8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2">
      <c r="A169" s="7"/>
      <c r="B169" s="7"/>
      <c r="C169" s="7"/>
      <c r="D169" s="8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2">
      <c r="A170" s="7"/>
      <c r="B170" s="7"/>
      <c r="C170" s="7"/>
      <c r="D170" s="8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2">
      <c r="A171" s="7"/>
      <c r="B171" s="7"/>
      <c r="C171" s="7"/>
      <c r="D171" s="8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2">
      <c r="A172" s="7"/>
      <c r="B172" s="7"/>
      <c r="C172" s="7"/>
      <c r="D172" s="8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2">
      <c r="A173" s="7"/>
      <c r="B173" s="7"/>
      <c r="C173" s="7"/>
      <c r="D173" s="8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2">
      <c r="A174" s="7"/>
      <c r="B174" s="7"/>
      <c r="C174" s="7"/>
      <c r="D174" s="8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2">
      <c r="A175" s="7"/>
      <c r="B175" s="7"/>
      <c r="C175" s="7"/>
      <c r="D175" s="8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2">
      <c r="A176" s="7"/>
      <c r="B176" s="7"/>
      <c r="C176" s="7"/>
      <c r="D176" s="8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2">
      <c r="A177" s="7"/>
      <c r="B177" s="7"/>
      <c r="C177" s="7"/>
      <c r="D177" s="8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2">
      <c r="A178" s="7"/>
      <c r="B178" s="7"/>
      <c r="C178" s="7"/>
      <c r="D178" s="8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2">
      <c r="A179" s="7"/>
      <c r="B179" s="7"/>
      <c r="C179" s="7"/>
      <c r="D179" s="8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2">
      <c r="A180" s="7"/>
      <c r="B180" s="7"/>
      <c r="C180" s="7"/>
      <c r="D180" s="8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2">
      <c r="A181" s="7"/>
      <c r="B181" s="7"/>
      <c r="C181" s="7"/>
      <c r="D181" s="8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2">
      <c r="A182" s="7"/>
      <c r="B182" s="7"/>
      <c r="C182" s="7"/>
      <c r="D182" s="8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2">
      <c r="A183" s="7"/>
      <c r="B183" s="7"/>
      <c r="C183" s="7"/>
      <c r="D183" s="8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2">
      <c r="A184" s="7"/>
      <c r="B184" s="7"/>
      <c r="C184" s="7"/>
      <c r="D184" s="8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2">
      <c r="A185" s="7"/>
      <c r="B185" s="7"/>
      <c r="C185" s="7"/>
      <c r="D185" s="8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2">
      <c r="A186" s="7"/>
      <c r="B186" s="7"/>
      <c r="C186" s="7"/>
      <c r="D186" s="8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2">
      <c r="A187" s="7"/>
      <c r="B187" s="7"/>
      <c r="C187" s="7"/>
      <c r="D187" s="8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2">
      <c r="A188" s="7"/>
      <c r="B188" s="7"/>
      <c r="C188" s="7"/>
      <c r="D188" s="8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2">
      <c r="A189" s="7"/>
      <c r="B189" s="7"/>
      <c r="C189" s="7"/>
      <c r="D189" s="8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2">
      <c r="A190" s="7"/>
      <c r="B190" s="7"/>
      <c r="C190" s="7"/>
      <c r="D190" s="8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2">
      <c r="A191" s="7"/>
      <c r="B191" s="7"/>
      <c r="C191" s="7"/>
      <c r="D191" s="8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2">
      <c r="A192" s="7"/>
      <c r="B192" s="7"/>
      <c r="C192" s="7"/>
      <c r="D192" s="8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2">
      <c r="A193" s="7"/>
      <c r="B193" s="7"/>
      <c r="C193" s="7"/>
      <c r="D193" s="8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2">
      <c r="A194" s="7"/>
      <c r="B194" s="7"/>
      <c r="C194" s="7"/>
      <c r="D194" s="8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2">
      <c r="A195" s="7"/>
      <c r="B195" s="7"/>
      <c r="C195" s="7"/>
      <c r="D195" s="8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2">
      <c r="A196" s="7"/>
      <c r="B196" s="7"/>
      <c r="C196" s="7"/>
      <c r="D196" s="8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2">
      <c r="A197" s="7"/>
      <c r="B197" s="7"/>
      <c r="C197" s="7"/>
      <c r="D197" s="8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2">
      <c r="A198" s="7"/>
      <c r="B198" s="7"/>
      <c r="C198" s="7"/>
      <c r="D198" s="8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2">
      <c r="A199" s="7"/>
      <c r="B199" s="7"/>
      <c r="C199" s="7"/>
      <c r="D199" s="8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2">
      <c r="A200" s="7"/>
      <c r="B200" s="7"/>
      <c r="C200" s="7"/>
      <c r="D200" s="8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2">
      <c r="A201" s="7"/>
      <c r="B201" s="7"/>
      <c r="C201" s="7"/>
      <c r="D201" s="8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2">
      <c r="A202" s="7"/>
      <c r="B202" s="7"/>
      <c r="C202" s="7"/>
      <c r="D202" s="8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2">
      <c r="A203" s="7"/>
      <c r="B203" s="7"/>
      <c r="C203" s="7"/>
      <c r="D203" s="8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2">
      <c r="A204" s="7"/>
      <c r="B204" s="7"/>
      <c r="C204" s="7"/>
      <c r="D204" s="8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2">
      <c r="A205" s="7"/>
      <c r="B205" s="7"/>
      <c r="C205" s="7"/>
      <c r="D205" s="8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2">
      <c r="A206" s="7"/>
      <c r="B206" s="7"/>
      <c r="C206" s="7"/>
      <c r="D206" s="8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2">
      <c r="A207" s="7"/>
      <c r="B207" s="7"/>
      <c r="C207" s="7"/>
      <c r="D207" s="8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2">
      <c r="A208" s="7"/>
      <c r="B208" s="7"/>
      <c r="C208" s="7"/>
      <c r="D208" s="8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2">
      <c r="A209" s="7"/>
      <c r="B209" s="7"/>
      <c r="C209" s="7"/>
      <c r="D209" s="8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2">
      <c r="A210" s="7"/>
      <c r="B210" s="7"/>
      <c r="C210" s="7"/>
      <c r="D210" s="8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2">
      <c r="A211" s="7"/>
      <c r="B211" s="7"/>
      <c r="C211" s="7"/>
      <c r="D211" s="8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2">
      <c r="A212" s="7"/>
      <c r="B212" s="7"/>
      <c r="C212" s="7"/>
      <c r="D212" s="8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2">
      <c r="A213" s="7"/>
      <c r="B213" s="7"/>
      <c r="C213" s="7"/>
      <c r="D213" s="8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2">
      <c r="A214" s="7"/>
      <c r="B214" s="7"/>
      <c r="C214" s="7"/>
      <c r="D214" s="8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2">
      <c r="A215" s="7"/>
      <c r="B215" s="7"/>
      <c r="C215" s="7"/>
      <c r="D215" s="8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2">
      <c r="A216" s="7"/>
      <c r="B216" s="7"/>
      <c r="C216" s="7"/>
      <c r="D216" s="8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2">
      <c r="A217" s="7"/>
      <c r="B217" s="7"/>
      <c r="C217" s="7"/>
      <c r="D217" s="8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2">
      <c r="A218" s="7"/>
      <c r="B218" s="7"/>
      <c r="C218" s="7"/>
      <c r="D218" s="8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2">
      <c r="A219" s="7"/>
      <c r="B219" s="7"/>
      <c r="C219" s="7"/>
      <c r="D219" s="8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2">
      <c r="A220" s="7"/>
      <c r="B220" s="7"/>
      <c r="C220" s="7"/>
      <c r="D220" s="8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2">
      <c r="A221" s="7"/>
      <c r="B221" s="7"/>
      <c r="C221" s="7"/>
      <c r="D221" s="8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2">
      <c r="A222" s="7"/>
      <c r="B222" s="7"/>
      <c r="C222" s="7"/>
      <c r="D222" s="8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2">
      <c r="A223" s="7"/>
      <c r="B223" s="7"/>
      <c r="C223" s="7"/>
      <c r="D223" s="8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2">
      <c r="A224" s="7"/>
      <c r="B224" s="7"/>
      <c r="C224" s="7"/>
      <c r="D224" s="8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2">
      <c r="A225" s="7"/>
      <c r="B225" s="7"/>
      <c r="C225" s="7"/>
      <c r="D225" s="8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2">
      <c r="A226" s="7"/>
      <c r="B226" s="7"/>
      <c r="C226" s="7"/>
      <c r="D226" s="8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2">
      <c r="A227" s="7"/>
      <c r="B227" s="7"/>
      <c r="C227" s="7"/>
      <c r="D227" s="8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2">
      <c r="A228" s="7"/>
      <c r="B228" s="7"/>
      <c r="C228" s="7"/>
      <c r="D228" s="8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2">
      <c r="A229" s="7"/>
      <c r="B229" s="7"/>
      <c r="C229" s="7"/>
      <c r="D229" s="8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2">
      <c r="A230" s="7"/>
      <c r="B230" s="7"/>
      <c r="C230" s="7"/>
      <c r="D230" s="8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2">
      <c r="A231" s="7"/>
      <c r="B231" s="7"/>
      <c r="C231" s="7"/>
      <c r="D231" s="8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2">
      <c r="A232" s="7"/>
      <c r="B232" s="7"/>
      <c r="C232" s="7"/>
      <c r="D232" s="8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2">
      <c r="A233" s="7"/>
      <c r="B233" s="7"/>
      <c r="C233" s="7"/>
      <c r="D233" s="8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2">
      <c r="A234" s="7"/>
      <c r="B234" s="7"/>
      <c r="C234" s="7"/>
      <c r="D234" s="8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2">
      <c r="A235" s="7"/>
      <c r="B235" s="7"/>
      <c r="C235" s="7"/>
      <c r="D235" s="8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2">
      <c r="A236" s="7"/>
      <c r="B236" s="7"/>
      <c r="C236" s="7"/>
      <c r="D236" s="8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2">
      <c r="A237" s="7"/>
      <c r="B237" s="7"/>
      <c r="C237" s="7"/>
      <c r="D237" s="8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2">
      <c r="A238" s="7"/>
      <c r="B238" s="7"/>
      <c r="C238" s="7"/>
      <c r="D238" s="8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2">
      <c r="A239" s="7"/>
      <c r="B239" s="7"/>
      <c r="C239" s="7"/>
      <c r="D239" s="8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2">
      <c r="A240" s="7"/>
      <c r="B240" s="7"/>
      <c r="C240" s="7"/>
      <c r="D240" s="8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2">
      <c r="A241" s="7"/>
      <c r="B241" s="7"/>
      <c r="C241" s="7"/>
      <c r="D241" s="8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2">
      <c r="A242" s="7"/>
      <c r="B242" s="7"/>
      <c r="C242" s="7"/>
      <c r="D242" s="8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2">
      <c r="A243" s="7"/>
      <c r="B243" s="7"/>
      <c r="C243" s="7"/>
      <c r="D243" s="8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2">
      <c r="A244" s="7"/>
      <c r="B244" s="7"/>
      <c r="C244" s="7"/>
      <c r="D244" s="8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2">
      <c r="A245" s="7"/>
      <c r="B245" s="7"/>
      <c r="C245" s="7"/>
      <c r="D245" s="8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2">
      <c r="A246" s="7"/>
      <c r="B246" s="7"/>
      <c r="C246" s="7"/>
      <c r="D246" s="8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2">
      <c r="A247" s="7"/>
      <c r="B247" s="7"/>
      <c r="C247" s="7"/>
      <c r="D247" s="8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2">
      <c r="A248" s="7"/>
      <c r="B248" s="7"/>
      <c r="C248" s="7"/>
      <c r="D248" s="8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2">
      <c r="A249" s="7"/>
      <c r="B249" s="7"/>
      <c r="C249" s="7"/>
      <c r="D249" s="8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2">
      <c r="A250" s="7"/>
      <c r="B250" s="7"/>
      <c r="C250" s="7"/>
      <c r="D250" s="8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2">
      <c r="A251" s="7"/>
      <c r="B251" s="7"/>
      <c r="C251" s="7"/>
      <c r="D251" s="8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2">
      <c r="A252" s="7"/>
      <c r="B252" s="7"/>
      <c r="C252" s="7"/>
      <c r="D252" s="8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2">
      <c r="A253" s="7"/>
      <c r="B253" s="7"/>
      <c r="C253" s="7"/>
      <c r="D253" s="8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2">
      <c r="A254" s="7"/>
      <c r="B254" s="7"/>
      <c r="C254" s="7"/>
      <c r="D254" s="8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2">
      <c r="A255" s="7"/>
      <c r="B255" s="7"/>
      <c r="C255" s="7"/>
      <c r="D255" s="8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2">
      <c r="A256" s="7"/>
      <c r="B256" s="7"/>
      <c r="C256" s="7"/>
      <c r="D256" s="8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2">
      <c r="A257" s="7"/>
      <c r="B257" s="7"/>
      <c r="C257" s="7"/>
      <c r="D257" s="8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2">
      <c r="A258" s="7"/>
      <c r="B258" s="7"/>
      <c r="C258" s="7"/>
      <c r="D258" s="8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2">
      <c r="A259" s="7"/>
      <c r="B259" s="7"/>
      <c r="C259" s="7"/>
      <c r="D259" s="8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2">
      <c r="A260" s="7"/>
      <c r="B260" s="7"/>
      <c r="C260" s="7"/>
      <c r="D260" s="8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2">
      <c r="A261" s="7"/>
      <c r="B261" s="7"/>
      <c r="C261" s="7"/>
      <c r="D261" s="8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2">
      <c r="A262" s="7"/>
      <c r="B262" s="7"/>
      <c r="C262" s="7"/>
      <c r="D262" s="8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2">
      <c r="A263" s="7"/>
      <c r="B263" s="7"/>
      <c r="C263" s="7"/>
      <c r="D263" s="8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2">
      <c r="A264" s="7"/>
      <c r="B264" s="7"/>
      <c r="C264" s="7"/>
      <c r="D264" s="8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2">
      <c r="A265" s="7"/>
      <c r="B265" s="7"/>
      <c r="C265" s="7"/>
      <c r="D265" s="8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2">
      <c r="A266" s="7"/>
      <c r="B266" s="7"/>
      <c r="C266" s="7"/>
      <c r="D266" s="8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2">
      <c r="A267" s="7"/>
      <c r="B267" s="7"/>
      <c r="C267" s="7"/>
      <c r="D267" s="8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2">
      <c r="A268" s="7"/>
      <c r="B268" s="7"/>
      <c r="C268" s="7"/>
      <c r="D268" s="8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2">
      <c r="A269" s="7"/>
      <c r="B269" s="7"/>
      <c r="C269" s="7"/>
      <c r="D269" s="8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2">
      <c r="A270" s="7"/>
      <c r="B270" s="7"/>
      <c r="C270" s="7"/>
      <c r="D270" s="8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2">
      <c r="A271" s="7"/>
      <c r="B271" s="7"/>
      <c r="C271" s="7"/>
      <c r="D271" s="8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2">
      <c r="A272" s="7"/>
      <c r="B272" s="7"/>
      <c r="C272" s="7"/>
      <c r="D272" s="8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2">
      <c r="A273" s="7"/>
      <c r="B273" s="7"/>
      <c r="C273" s="7"/>
      <c r="D273" s="8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2">
      <c r="A274" s="7"/>
      <c r="B274" s="7"/>
      <c r="C274" s="7"/>
      <c r="D274" s="8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2">
      <c r="A275" s="7"/>
      <c r="B275" s="7"/>
      <c r="C275" s="7"/>
      <c r="D275" s="8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2">
      <c r="A276" s="7"/>
      <c r="B276" s="7"/>
      <c r="C276" s="7"/>
      <c r="D276" s="8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2">
      <c r="A277" s="7"/>
      <c r="B277" s="7"/>
      <c r="C277" s="7"/>
      <c r="D277" s="8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2">
      <c r="A278" s="7"/>
      <c r="B278" s="7"/>
      <c r="C278" s="7"/>
      <c r="D278" s="8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2">
      <c r="A279" s="7"/>
      <c r="B279" s="7"/>
      <c r="C279" s="7"/>
      <c r="D279" s="8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2">
      <c r="A280" s="7"/>
      <c r="B280" s="7"/>
      <c r="C280" s="7"/>
      <c r="D280" s="8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2">
      <c r="A281" s="7"/>
      <c r="B281" s="7"/>
      <c r="C281" s="7"/>
      <c r="D281" s="8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2">
      <c r="A282" s="7"/>
      <c r="B282" s="7"/>
      <c r="C282" s="7"/>
      <c r="D282" s="8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2">
      <c r="A283" s="7"/>
      <c r="B283" s="7"/>
      <c r="C283" s="7"/>
      <c r="D283" s="8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2">
      <c r="A284" s="7"/>
      <c r="B284" s="7"/>
      <c r="C284" s="7"/>
      <c r="D284" s="8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2">
      <c r="A285" s="7"/>
      <c r="B285" s="7"/>
      <c r="C285" s="7"/>
      <c r="D285" s="8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2">
      <c r="A286" s="7"/>
      <c r="B286" s="7"/>
      <c r="C286" s="7"/>
      <c r="D286" s="8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2">
      <c r="A287" s="7"/>
      <c r="B287" s="7"/>
      <c r="C287" s="7"/>
      <c r="D287" s="8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2">
      <c r="A288" s="7"/>
      <c r="B288" s="7"/>
      <c r="C288" s="7"/>
      <c r="D288" s="8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2">
      <c r="A289" s="7"/>
      <c r="B289" s="7"/>
      <c r="C289" s="7"/>
      <c r="D289" s="8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2">
      <c r="A290" s="7"/>
      <c r="B290" s="7"/>
      <c r="C290" s="7"/>
      <c r="D290" s="8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2">
      <c r="A291" s="7"/>
      <c r="B291" s="7"/>
      <c r="C291" s="7"/>
      <c r="D291" s="8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2">
      <c r="A292" s="7"/>
      <c r="B292" s="7"/>
      <c r="C292" s="7"/>
      <c r="D292" s="8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2">
      <c r="A293" s="7"/>
      <c r="B293" s="7"/>
      <c r="C293" s="7"/>
      <c r="D293" s="8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2">
      <c r="A294" s="7"/>
      <c r="B294" s="7"/>
      <c r="C294" s="7"/>
      <c r="D294" s="8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2">
      <c r="A295" s="7"/>
      <c r="B295" s="7"/>
      <c r="C295" s="7"/>
      <c r="D295" s="8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2">
      <c r="A296" s="7"/>
      <c r="B296" s="7"/>
      <c r="C296" s="7"/>
      <c r="D296" s="8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2">
      <c r="A297" s="7"/>
      <c r="B297" s="7"/>
      <c r="C297" s="7"/>
      <c r="D297" s="8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2">
      <c r="A298" s="7"/>
      <c r="B298" s="7"/>
      <c r="C298" s="7"/>
      <c r="D298" s="8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2">
      <c r="A299" s="7"/>
      <c r="B299" s="7"/>
      <c r="C299" s="7"/>
      <c r="D299" s="8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2">
      <c r="A300" s="7"/>
      <c r="B300" s="7"/>
      <c r="C300" s="7"/>
      <c r="D300" s="8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2">
      <c r="A301" s="7"/>
      <c r="B301" s="7"/>
      <c r="C301" s="7"/>
      <c r="D301" s="8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2">
      <c r="A302" s="7"/>
      <c r="B302" s="7"/>
      <c r="C302" s="7"/>
      <c r="D302" s="8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2">
      <c r="A303" s="7"/>
      <c r="B303" s="7"/>
      <c r="C303" s="7"/>
      <c r="D303" s="8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2">
      <c r="A304" s="7"/>
      <c r="B304" s="7"/>
      <c r="C304" s="7"/>
      <c r="D304" s="8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2">
      <c r="A305" s="7"/>
      <c r="B305" s="7"/>
      <c r="C305" s="7"/>
      <c r="D305" s="8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2">
      <c r="A306" s="7"/>
      <c r="B306" s="7"/>
      <c r="C306" s="7"/>
      <c r="D306" s="8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2">
      <c r="A307" s="7"/>
      <c r="B307" s="7"/>
      <c r="C307" s="7"/>
      <c r="D307" s="8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2">
      <c r="A308" s="7"/>
      <c r="B308" s="7"/>
      <c r="C308" s="7"/>
      <c r="D308" s="8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2">
      <c r="A309" s="7"/>
      <c r="B309" s="7"/>
      <c r="C309" s="7"/>
      <c r="D309" s="8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2">
      <c r="A310" s="7"/>
      <c r="B310" s="7"/>
      <c r="C310" s="7"/>
      <c r="D310" s="8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2">
      <c r="A311" s="7"/>
      <c r="B311" s="7"/>
      <c r="C311" s="7"/>
      <c r="D311" s="8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2">
      <c r="A312" s="7"/>
      <c r="B312" s="7"/>
      <c r="C312" s="7"/>
      <c r="D312" s="8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2">
      <c r="A313" s="7"/>
      <c r="B313" s="7"/>
      <c r="C313" s="7"/>
      <c r="D313" s="8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2">
      <c r="A314" s="7"/>
      <c r="B314" s="7"/>
      <c r="C314" s="7"/>
      <c r="D314" s="8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2">
      <c r="A315" s="7"/>
      <c r="B315" s="7"/>
      <c r="C315" s="7"/>
      <c r="D315" s="8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2">
      <c r="A316" s="7"/>
      <c r="B316" s="7"/>
      <c r="C316" s="7"/>
      <c r="D316" s="8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2">
      <c r="A317" s="7"/>
      <c r="B317" s="7"/>
      <c r="C317" s="7"/>
      <c r="D317" s="8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2">
      <c r="A318" s="7"/>
      <c r="B318" s="7"/>
      <c r="C318" s="7"/>
      <c r="D318" s="8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2">
      <c r="A319" s="7"/>
      <c r="B319" s="7"/>
      <c r="C319" s="7"/>
      <c r="D319" s="8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2">
      <c r="A320" s="7"/>
      <c r="B320" s="7"/>
      <c r="C320" s="7"/>
      <c r="D320" s="8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2">
      <c r="A321" s="7"/>
      <c r="B321" s="7"/>
      <c r="C321" s="7"/>
      <c r="D321" s="8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2">
      <c r="A322" s="7"/>
      <c r="B322" s="7"/>
      <c r="C322" s="7"/>
      <c r="D322" s="8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2">
      <c r="A323" s="7"/>
      <c r="B323" s="7"/>
      <c r="C323" s="7"/>
      <c r="D323" s="8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2">
      <c r="A324" s="7"/>
      <c r="B324" s="7"/>
      <c r="C324" s="7"/>
      <c r="D324" s="8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2">
      <c r="A325" s="7"/>
      <c r="B325" s="7"/>
      <c r="C325" s="7"/>
      <c r="D325" s="8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2">
      <c r="A326" s="7"/>
      <c r="B326" s="7"/>
      <c r="C326" s="7"/>
      <c r="D326" s="8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2">
      <c r="A327" s="7"/>
      <c r="B327" s="7"/>
      <c r="C327" s="7"/>
      <c r="D327" s="8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2">
      <c r="A328" s="7"/>
      <c r="B328" s="7"/>
      <c r="C328" s="7"/>
      <c r="D328" s="8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2">
      <c r="A329" s="7"/>
      <c r="B329" s="7"/>
      <c r="C329" s="7"/>
      <c r="D329" s="8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2">
      <c r="A330" s="7"/>
      <c r="B330" s="7"/>
      <c r="C330" s="7"/>
      <c r="D330" s="8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2">
      <c r="A331" s="7"/>
      <c r="B331" s="7"/>
      <c r="C331" s="7"/>
      <c r="D331" s="8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2">
      <c r="A332" s="7"/>
      <c r="B332" s="7"/>
      <c r="C332" s="7"/>
      <c r="D332" s="8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2">
      <c r="A333" s="7"/>
      <c r="B333" s="7"/>
      <c r="C333" s="7"/>
      <c r="D333" s="8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2">
      <c r="A334" s="7"/>
      <c r="B334" s="7"/>
      <c r="C334" s="7"/>
      <c r="D334" s="8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2">
      <c r="A335" s="7"/>
      <c r="B335" s="7"/>
      <c r="C335" s="7"/>
      <c r="D335" s="8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2">
      <c r="A336" s="7"/>
      <c r="B336" s="7"/>
      <c r="C336" s="7"/>
      <c r="D336" s="8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2">
      <c r="A337" s="7"/>
      <c r="B337" s="7"/>
      <c r="C337" s="7"/>
      <c r="D337" s="8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2">
      <c r="A338" s="7"/>
      <c r="B338" s="7"/>
      <c r="C338" s="7"/>
      <c r="D338" s="8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2">
      <c r="A339" s="7"/>
      <c r="B339" s="7"/>
      <c r="C339" s="7"/>
      <c r="D339" s="8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2">
      <c r="A340" s="7"/>
      <c r="B340" s="7"/>
      <c r="C340" s="7"/>
      <c r="D340" s="8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2">
      <c r="A341" s="7"/>
      <c r="B341" s="7"/>
      <c r="C341" s="7"/>
      <c r="D341" s="8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2">
      <c r="A342" s="7"/>
      <c r="B342" s="7"/>
      <c r="C342" s="7"/>
      <c r="D342" s="8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2">
      <c r="A343" s="7"/>
      <c r="B343" s="7"/>
      <c r="C343" s="7"/>
      <c r="D343" s="8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2">
      <c r="A344" s="7"/>
      <c r="B344" s="7"/>
      <c r="C344" s="7"/>
      <c r="D344" s="8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2">
      <c r="A345" s="7"/>
      <c r="B345" s="7"/>
      <c r="C345" s="7"/>
      <c r="D345" s="8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2">
      <c r="A346" s="7"/>
      <c r="B346" s="7"/>
      <c r="C346" s="7"/>
      <c r="D346" s="8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2">
      <c r="A347" s="7"/>
      <c r="B347" s="7"/>
      <c r="C347" s="7"/>
      <c r="D347" s="8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2">
      <c r="A348" s="7"/>
      <c r="B348" s="7"/>
      <c r="C348" s="7"/>
      <c r="D348" s="8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2">
      <c r="A349" s="7"/>
      <c r="B349" s="7"/>
      <c r="C349" s="7"/>
      <c r="D349" s="8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2">
      <c r="A350" s="7"/>
      <c r="B350" s="7"/>
      <c r="C350" s="7"/>
      <c r="D350" s="8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2">
      <c r="A351" s="7"/>
      <c r="B351" s="7"/>
      <c r="C351" s="7"/>
      <c r="D351" s="8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2">
      <c r="A352" s="7"/>
      <c r="B352" s="7"/>
      <c r="C352" s="7"/>
      <c r="D352" s="8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2">
      <c r="A353" s="7"/>
      <c r="B353" s="7"/>
      <c r="C353" s="7"/>
      <c r="D353" s="8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2">
      <c r="A354" s="7"/>
      <c r="B354" s="7"/>
      <c r="C354" s="7"/>
      <c r="D354" s="8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2">
      <c r="A355" s="7"/>
      <c r="B355" s="7"/>
      <c r="C355" s="7"/>
      <c r="D355" s="8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2">
      <c r="A356" s="7"/>
      <c r="B356" s="7"/>
      <c r="C356" s="7"/>
      <c r="D356" s="8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2">
      <c r="A357" s="7"/>
      <c r="B357" s="7"/>
      <c r="C357" s="7"/>
      <c r="D357" s="8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2">
      <c r="A358" s="7"/>
      <c r="B358" s="7"/>
      <c r="C358" s="7"/>
      <c r="D358" s="8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2">
      <c r="A359" s="7"/>
      <c r="B359" s="7"/>
      <c r="C359" s="7"/>
      <c r="D359" s="8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2">
      <c r="A360" s="7"/>
      <c r="B360" s="7"/>
      <c r="C360" s="7"/>
      <c r="D360" s="8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2">
      <c r="A361" s="7"/>
      <c r="B361" s="7"/>
      <c r="C361" s="7"/>
      <c r="D361" s="8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2">
      <c r="A362" s="7"/>
      <c r="B362" s="7"/>
      <c r="C362" s="7"/>
      <c r="D362" s="8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2">
      <c r="A363" s="7"/>
      <c r="B363" s="7"/>
      <c r="C363" s="7"/>
      <c r="D363" s="8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2">
      <c r="A364" s="7"/>
      <c r="B364" s="7"/>
      <c r="C364" s="7"/>
      <c r="D364" s="8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2">
      <c r="A365" s="7"/>
      <c r="B365" s="7"/>
      <c r="C365" s="7"/>
      <c r="D365" s="8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2">
      <c r="A366" s="7"/>
      <c r="B366" s="7"/>
      <c r="C366" s="7"/>
      <c r="D366" s="8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2">
      <c r="A367" s="7"/>
      <c r="B367" s="7"/>
      <c r="C367" s="7"/>
      <c r="D367" s="8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2">
      <c r="A368" s="7"/>
      <c r="B368" s="7"/>
      <c r="C368" s="7"/>
      <c r="D368" s="8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2">
      <c r="A369" s="7"/>
      <c r="B369" s="7"/>
      <c r="C369" s="7"/>
      <c r="D369" s="8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2">
      <c r="A370" s="7"/>
      <c r="B370" s="7"/>
      <c r="C370" s="7"/>
      <c r="D370" s="8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2">
      <c r="A371" s="7"/>
      <c r="B371" s="7"/>
      <c r="C371" s="7"/>
      <c r="D371" s="8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2">
      <c r="A372" s="7"/>
      <c r="B372" s="7"/>
      <c r="C372" s="7"/>
      <c r="D372" s="8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2">
      <c r="A373" s="7"/>
      <c r="B373" s="7"/>
      <c r="C373" s="7"/>
      <c r="D373" s="8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2">
      <c r="A374" s="7"/>
      <c r="B374" s="7"/>
      <c r="C374" s="7"/>
      <c r="D374" s="8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2">
      <c r="A375" s="7"/>
      <c r="B375" s="7"/>
      <c r="C375" s="7"/>
      <c r="D375" s="8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2">
      <c r="A376" s="7"/>
      <c r="B376" s="7"/>
      <c r="C376" s="7"/>
      <c r="D376" s="8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2">
      <c r="A377" s="7"/>
      <c r="B377" s="7"/>
      <c r="C377" s="7"/>
      <c r="D377" s="8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2">
      <c r="A378" s="7"/>
      <c r="B378" s="7"/>
      <c r="C378" s="7"/>
      <c r="D378" s="8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2">
      <c r="A379" s="7"/>
      <c r="B379" s="7"/>
      <c r="C379" s="7"/>
      <c r="D379" s="8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2">
      <c r="A380" s="7"/>
      <c r="B380" s="7"/>
      <c r="C380" s="7"/>
      <c r="D380" s="8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2">
      <c r="A381" s="7"/>
      <c r="B381" s="7"/>
      <c r="C381" s="7"/>
      <c r="D381" s="8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2">
      <c r="A382" s="7"/>
      <c r="B382" s="7"/>
      <c r="C382" s="7"/>
      <c r="D382" s="8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2">
      <c r="A383" s="7"/>
      <c r="B383" s="7"/>
      <c r="C383" s="7"/>
      <c r="D383" s="8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2">
      <c r="A384" s="7"/>
      <c r="B384" s="7"/>
      <c r="C384" s="7"/>
      <c r="D384" s="8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2">
      <c r="A385" s="7"/>
      <c r="B385" s="7"/>
      <c r="C385" s="7"/>
      <c r="D385" s="8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2">
      <c r="A386" s="7"/>
      <c r="B386" s="7"/>
      <c r="C386" s="7"/>
      <c r="D386" s="8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2">
      <c r="A387" s="7"/>
      <c r="B387" s="7"/>
      <c r="C387" s="7"/>
      <c r="D387" s="8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2">
      <c r="A388" s="7"/>
      <c r="B388" s="7"/>
      <c r="C388" s="7"/>
      <c r="D388" s="8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2">
      <c r="A389" s="7"/>
      <c r="B389" s="7"/>
      <c r="C389" s="7"/>
      <c r="D389" s="8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2">
      <c r="A390" s="7"/>
      <c r="B390" s="7"/>
      <c r="C390" s="7"/>
      <c r="D390" s="8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2">
      <c r="A391" s="7"/>
      <c r="B391" s="7"/>
      <c r="C391" s="7"/>
      <c r="D391" s="8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2">
      <c r="A392" s="7"/>
      <c r="B392" s="7"/>
      <c r="C392" s="7"/>
      <c r="D392" s="8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2">
      <c r="A393" s="7"/>
      <c r="B393" s="7"/>
      <c r="C393" s="7"/>
      <c r="D393" s="8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2">
      <c r="A394" s="7"/>
      <c r="B394" s="7"/>
      <c r="C394" s="7"/>
      <c r="D394" s="8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2">
      <c r="A395" s="7"/>
      <c r="B395" s="7"/>
      <c r="C395" s="7"/>
      <c r="D395" s="8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2">
      <c r="A396" s="7"/>
      <c r="B396" s="7"/>
      <c r="C396" s="7"/>
      <c r="D396" s="8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2">
      <c r="A397" s="7"/>
      <c r="B397" s="7"/>
      <c r="C397" s="7"/>
      <c r="D397" s="8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2">
      <c r="A398" s="7"/>
      <c r="B398" s="7"/>
      <c r="C398" s="7"/>
      <c r="D398" s="8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2">
      <c r="A399" s="7"/>
      <c r="B399" s="7"/>
      <c r="C399" s="7"/>
      <c r="D399" s="8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2">
      <c r="A400" s="7"/>
      <c r="B400" s="7"/>
      <c r="C400" s="7"/>
      <c r="D400" s="8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2">
      <c r="A401" s="7"/>
      <c r="B401" s="7"/>
      <c r="C401" s="7"/>
      <c r="D401" s="8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2">
      <c r="A402" s="7"/>
      <c r="B402" s="7"/>
      <c r="C402" s="7"/>
      <c r="D402" s="8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2">
      <c r="A403" s="7"/>
      <c r="B403" s="7"/>
      <c r="C403" s="7"/>
      <c r="D403" s="8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2">
      <c r="A404" s="7"/>
      <c r="B404" s="7"/>
      <c r="C404" s="7"/>
      <c r="D404" s="8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2">
      <c r="A405" s="7"/>
      <c r="B405" s="7"/>
      <c r="C405" s="7"/>
      <c r="D405" s="8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2">
      <c r="A406" s="7"/>
      <c r="B406" s="7"/>
      <c r="C406" s="7"/>
      <c r="D406" s="8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2">
      <c r="A407" s="7"/>
      <c r="B407" s="7"/>
      <c r="C407" s="7"/>
      <c r="D407" s="8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2">
      <c r="A408" s="7"/>
      <c r="B408" s="7"/>
      <c r="C408" s="7"/>
      <c r="D408" s="8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2">
      <c r="A409" s="7"/>
      <c r="B409" s="7"/>
      <c r="C409" s="7"/>
      <c r="D409" s="8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2">
      <c r="A410" s="7"/>
      <c r="B410" s="7"/>
      <c r="C410" s="7"/>
      <c r="D410" s="8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2">
      <c r="A411" s="7"/>
      <c r="B411" s="7"/>
      <c r="C411" s="7"/>
      <c r="D411" s="8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2">
      <c r="A412" s="7"/>
      <c r="B412" s="7"/>
      <c r="C412" s="7"/>
      <c r="D412" s="8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2">
      <c r="A413" s="7"/>
      <c r="B413" s="7"/>
      <c r="C413" s="7"/>
      <c r="D413" s="8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2">
      <c r="A414" s="7"/>
      <c r="B414" s="7"/>
      <c r="C414" s="7"/>
      <c r="D414" s="8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2">
      <c r="A415" s="7"/>
      <c r="B415" s="7"/>
      <c r="C415" s="7"/>
      <c r="D415" s="8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2">
      <c r="A416" s="7"/>
      <c r="B416" s="7"/>
      <c r="C416" s="7"/>
      <c r="D416" s="8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2">
      <c r="A417" s="7"/>
      <c r="B417" s="7"/>
      <c r="C417" s="7"/>
      <c r="D417" s="8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2">
      <c r="A418" s="7"/>
      <c r="B418" s="7"/>
      <c r="C418" s="7"/>
      <c r="D418" s="8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2">
      <c r="A419" s="7"/>
      <c r="B419" s="7"/>
      <c r="C419" s="7"/>
      <c r="D419" s="8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2">
      <c r="A420" s="7"/>
      <c r="B420" s="7"/>
      <c r="C420" s="7"/>
      <c r="D420" s="8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2">
      <c r="A421" s="7"/>
      <c r="B421" s="7"/>
      <c r="C421" s="7"/>
      <c r="D421" s="8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2">
      <c r="A422" s="7"/>
      <c r="B422" s="7"/>
      <c r="C422" s="7"/>
      <c r="D422" s="8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2">
      <c r="A423" s="7"/>
      <c r="B423" s="7"/>
      <c r="C423" s="7"/>
      <c r="D423" s="8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2">
      <c r="A424" s="7"/>
      <c r="B424" s="7"/>
      <c r="C424" s="7"/>
      <c r="D424" s="8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2">
      <c r="A425" s="7"/>
      <c r="B425" s="7"/>
      <c r="C425" s="7"/>
      <c r="D425" s="8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2">
      <c r="A426" s="7"/>
      <c r="B426" s="7"/>
      <c r="C426" s="7"/>
      <c r="D426" s="8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2">
      <c r="A427" s="7"/>
      <c r="B427" s="7"/>
      <c r="C427" s="7"/>
      <c r="D427" s="8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2">
      <c r="A428" s="7"/>
      <c r="B428" s="7"/>
      <c r="C428" s="7"/>
      <c r="D428" s="8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2">
      <c r="A429" s="7"/>
      <c r="B429" s="7"/>
      <c r="C429" s="7"/>
      <c r="D429" s="8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2">
      <c r="A430" s="7"/>
      <c r="B430" s="7"/>
      <c r="C430" s="7"/>
      <c r="D430" s="8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2">
      <c r="A431" s="7"/>
      <c r="B431" s="7"/>
      <c r="C431" s="7"/>
      <c r="D431" s="8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2">
      <c r="A432" s="7"/>
      <c r="B432" s="7"/>
      <c r="C432" s="7"/>
      <c r="D432" s="8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2">
      <c r="A433" s="7"/>
      <c r="B433" s="7"/>
      <c r="C433" s="7"/>
      <c r="D433" s="8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2">
      <c r="A434" s="7"/>
      <c r="B434" s="7"/>
      <c r="C434" s="7"/>
      <c r="D434" s="8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2">
      <c r="A435" s="7"/>
      <c r="B435" s="7"/>
      <c r="C435" s="7"/>
      <c r="D435" s="8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2">
      <c r="A436" s="7"/>
      <c r="B436" s="7"/>
      <c r="C436" s="7"/>
      <c r="D436" s="8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2">
      <c r="A437" s="7"/>
      <c r="B437" s="7"/>
      <c r="C437" s="7"/>
      <c r="D437" s="8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2">
      <c r="A438" s="7"/>
      <c r="B438" s="7"/>
      <c r="C438" s="7"/>
      <c r="D438" s="8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2">
      <c r="A439" s="7"/>
      <c r="B439" s="7"/>
      <c r="C439" s="7"/>
      <c r="D439" s="8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2">
      <c r="A440" s="7"/>
      <c r="B440" s="7"/>
      <c r="C440" s="7"/>
      <c r="D440" s="8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2">
      <c r="A441" s="7"/>
      <c r="B441" s="7"/>
      <c r="C441" s="7"/>
      <c r="D441" s="8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2">
      <c r="A442" s="7"/>
      <c r="B442" s="7"/>
      <c r="C442" s="7"/>
      <c r="D442" s="8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2">
      <c r="A443" s="7"/>
      <c r="B443" s="7"/>
      <c r="C443" s="7"/>
      <c r="D443" s="8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2">
      <c r="A444" s="7"/>
      <c r="B444" s="7"/>
      <c r="C444" s="7"/>
      <c r="D444" s="8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2">
      <c r="A445" s="7"/>
      <c r="B445" s="7"/>
      <c r="C445" s="7"/>
      <c r="D445" s="8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2">
      <c r="A446" s="7"/>
      <c r="B446" s="7"/>
      <c r="C446" s="7"/>
      <c r="D446" s="8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2">
      <c r="A447" s="7"/>
      <c r="B447" s="7"/>
      <c r="C447" s="7"/>
      <c r="D447" s="8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2">
      <c r="A448" s="7"/>
      <c r="B448" s="7"/>
      <c r="C448" s="7"/>
      <c r="D448" s="8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2">
      <c r="A449" s="7"/>
      <c r="B449" s="7"/>
      <c r="C449" s="7"/>
      <c r="D449" s="8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2">
      <c r="A450" s="7"/>
      <c r="B450" s="7"/>
      <c r="C450" s="7"/>
      <c r="D450" s="8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2">
      <c r="A451" s="7"/>
      <c r="B451" s="7"/>
      <c r="C451" s="7"/>
      <c r="D451" s="8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2">
      <c r="A452" s="7"/>
      <c r="B452" s="7"/>
      <c r="C452" s="7"/>
      <c r="D452" s="8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2">
      <c r="A453" s="7"/>
      <c r="B453" s="7"/>
      <c r="C453" s="7"/>
      <c r="D453" s="8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2">
      <c r="A454" s="7"/>
      <c r="B454" s="7"/>
      <c r="C454" s="7"/>
      <c r="D454" s="8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2">
      <c r="A455" s="7"/>
      <c r="B455" s="7"/>
      <c r="C455" s="7"/>
      <c r="D455" s="8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2">
      <c r="A456" s="7"/>
      <c r="B456" s="7"/>
      <c r="C456" s="7"/>
      <c r="D456" s="8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2">
      <c r="A457" s="7"/>
      <c r="B457" s="7"/>
      <c r="C457" s="7"/>
      <c r="D457" s="8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2">
      <c r="A458" s="7"/>
      <c r="B458" s="7"/>
      <c r="C458" s="7"/>
      <c r="D458" s="8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2">
      <c r="A459" s="7"/>
      <c r="B459" s="7"/>
      <c r="C459" s="7"/>
      <c r="D459" s="8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2">
      <c r="A460" s="7"/>
      <c r="B460" s="7"/>
      <c r="C460" s="7"/>
      <c r="D460" s="8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2">
      <c r="A461" s="7"/>
      <c r="B461" s="7"/>
      <c r="C461" s="7"/>
      <c r="D461" s="8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2">
      <c r="A462" s="7"/>
      <c r="B462" s="7"/>
      <c r="C462" s="7"/>
      <c r="D462" s="8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2">
      <c r="A463" s="7"/>
      <c r="B463" s="7"/>
      <c r="C463" s="7"/>
      <c r="D463" s="8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2">
      <c r="A464" s="7"/>
      <c r="B464" s="7"/>
      <c r="C464" s="7"/>
      <c r="D464" s="8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2">
      <c r="A465" s="7"/>
      <c r="B465" s="7"/>
      <c r="C465" s="7"/>
      <c r="D465" s="8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2">
      <c r="A466" s="7"/>
      <c r="B466" s="7"/>
      <c r="C466" s="7"/>
      <c r="D466" s="8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2">
      <c r="A467" s="7"/>
      <c r="B467" s="7"/>
      <c r="C467" s="7"/>
      <c r="D467" s="8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2">
      <c r="A468" s="7"/>
      <c r="B468" s="7"/>
      <c r="C468" s="7"/>
      <c r="D468" s="8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2">
      <c r="A469" s="7"/>
      <c r="B469" s="7"/>
      <c r="C469" s="7"/>
      <c r="D469" s="8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2">
      <c r="A470" s="7"/>
      <c r="B470" s="7"/>
      <c r="C470" s="7"/>
      <c r="D470" s="8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2">
      <c r="A471" s="7"/>
      <c r="B471" s="7"/>
      <c r="C471" s="7"/>
      <c r="D471" s="8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2">
      <c r="A472" s="7"/>
      <c r="B472" s="7"/>
      <c r="C472" s="7"/>
      <c r="D472" s="8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2">
      <c r="A473" s="7"/>
      <c r="B473" s="7"/>
      <c r="C473" s="7"/>
      <c r="D473" s="8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2">
      <c r="A474" s="7"/>
      <c r="B474" s="7"/>
      <c r="C474" s="7"/>
      <c r="D474" s="8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2">
      <c r="A475" s="7"/>
      <c r="B475" s="7"/>
      <c r="C475" s="7"/>
      <c r="D475" s="8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2">
      <c r="A476" s="7"/>
      <c r="B476" s="7"/>
      <c r="C476" s="7"/>
      <c r="D476" s="8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2">
      <c r="A477" s="7"/>
      <c r="B477" s="7"/>
      <c r="C477" s="7"/>
      <c r="D477" s="8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2">
      <c r="A478" s="7"/>
      <c r="B478" s="7"/>
      <c r="C478" s="7"/>
      <c r="D478" s="8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2">
      <c r="A479" s="7"/>
      <c r="B479" s="7"/>
      <c r="C479" s="7"/>
      <c r="D479" s="8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2">
      <c r="A480" s="7"/>
      <c r="B480" s="7"/>
      <c r="C480" s="7"/>
      <c r="D480" s="8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2">
      <c r="A481" s="7"/>
      <c r="B481" s="7"/>
      <c r="C481" s="7"/>
      <c r="D481" s="8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2">
      <c r="A482" s="7"/>
      <c r="B482" s="7"/>
      <c r="C482" s="7"/>
      <c r="D482" s="8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2">
      <c r="A483" s="7"/>
      <c r="B483" s="7"/>
      <c r="C483" s="7"/>
      <c r="D483" s="8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2">
      <c r="A484" s="7"/>
      <c r="B484" s="7"/>
      <c r="C484" s="7"/>
      <c r="D484" s="8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2">
      <c r="A485" s="7"/>
      <c r="B485" s="7"/>
      <c r="C485" s="7"/>
      <c r="D485" s="8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2">
      <c r="A486" s="7"/>
      <c r="B486" s="7"/>
      <c r="C486" s="7"/>
      <c r="D486" s="8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2">
      <c r="A487" s="7"/>
      <c r="B487" s="7"/>
      <c r="C487" s="7"/>
      <c r="D487" s="8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2">
      <c r="A488" s="7"/>
      <c r="B488" s="7"/>
      <c r="C488" s="7"/>
      <c r="D488" s="8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2">
      <c r="A489" s="7"/>
      <c r="B489" s="7"/>
      <c r="C489" s="7"/>
      <c r="D489" s="8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2">
      <c r="A490" s="7"/>
      <c r="B490" s="7"/>
      <c r="C490" s="7"/>
      <c r="D490" s="8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2">
      <c r="A491" s="7"/>
      <c r="B491" s="7"/>
      <c r="C491" s="7"/>
      <c r="D491" s="8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2">
      <c r="A492" s="7"/>
      <c r="B492" s="7"/>
      <c r="C492" s="7"/>
      <c r="D492" s="8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2">
      <c r="A493" s="7"/>
      <c r="B493" s="7"/>
      <c r="C493" s="7"/>
      <c r="D493" s="8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2">
      <c r="A494" s="7"/>
      <c r="B494" s="7"/>
      <c r="C494" s="7"/>
      <c r="D494" s="8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2">
      <c r="A495" s="7"/>
      <c r="B495" s="7"/>
      <c r="C495" s="7"/>
      <c r="D495" s="8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2">
      <c r="A496" s="7"/>
      <c r="B496" s="7"/>
      <c r="C496" s="7"/>
      <c r="D496" s="8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2">
      <c r="A497" s="7"/>
      <c r="B497" s="7"/>
      <c r="C497" s="7"/>
      <c r="D497" s="8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2">
      <c r="A498" s="7"/>
      <c r="B498" s="7"/>
      <c r="C498" s="7"/>
      <c r="D498" s="8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2">
      <c r="A499" s="7"/>
      <c r="B499" s="7"/>
      <c r="C499" s="7"/>
      <c r="D499" s="8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2">
      <c r="A500" s="7"/>
      <c r="B500" s="7"/>
      <c r="C500" s="7"/>
      <c r="D500" s="8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2">
      <c r="A501" s="7"/>
      <c r="B501" s="7"/>
      <c r="C501" s="7"/>
      <c r="D501" s="8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2">
      <c r="A502" s="7"/>
      <c r="B502" s="7"/>
      <c r="C502" s="7"/>
      <c r="D502" s="8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2">
      <c r="A503" s="7"/>
      <c r="B503" s="7"/>
      <c r="C503" s="7"/>
      <c r="D503" s="8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2">
      <c r="A504" s="7"/>
      <c r="B504" s="7"/>
      <c r="C504" s="7"/>
      <c r="D504" s="8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2">
      <c r="A505" s="7"/>
      <c r="B505" s="7"/>
      <c r="C505" s="7"/>
      <c r="D505" s="8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2">
      <c r="A506" s="7"/>
      <c r="B506" s="7"/>
      <c r="C506" s="7"/>
      <c r="D506" s="8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2">
      <c r="A507" s="7"/>
      <c r="B507" s="7"/>
      <c r="C507" s="7"/>
      <c r="D507" s="8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2">
      <c r="A508" s="7"/>
      <c r="B508" s="7"/>
      <c r="C508" s="7"/>
      <c r="D508" s="8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2">
      <c r="A509" s="7"/>
      <c r="B509" s="7"/>
      <c r="C509" s="7"/>
      <c r="D509" s="8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2">
      <c r="A510" s="7"/>
      <c r="B510" s="7"/>
      <c r="C510" s="7"/>
      <c r="D510" s="8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2">
      <c r="A511" s="7"/>
      <c r="B511" s="7"/>
      <c r="C511" s="7"/>
      <c r="D511" s="8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2">
      <c r="A512" s="7"/>
      <c r="B512" s="7"/>
      <c r="C512" s="7"/>
      <c r="D512" s="8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2">
      <c r="A513" s="7"/>
      <c r="B513" s="7"/>
      <c r="C513" s="7"/>
      <c r="D513" s="8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2">
      <c r="A514" s="7"/>
      <c r="B514" s="7"/>
      <c r="C514" s="7"/>
      <c r="D514" s="8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2">
      <c r="A515" s="7"/>
      <c r="B515" s="7"/>
      <c r="C515" s="7"/>
      <c r="D515" s="8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2">
      <c r="A516" s="7"/>
      <c r="B516" s="7"/>
      <c r="C516" s="7"/>
      <c r="D516" s="8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2">
      <c r="A517" s="7"/>
      <c r="B517" s="7"/>
      <c r="C517" s="7"/>
      <c r="D517" s="8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2">
      <c r="A518" s="7"/>
      <c r="B518" s="7"/>
      <c r="C518" s="7"/>
      <c r="D518" s="8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2">
      <c r="A519" s="7"/>
      <c r="B519" s="7"/>
      <c r="C519" s="7"/>
      <c r="D519" s="8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2">
      <c r="A520" s="7"/>
      <c r="B520" s="7"/>
      <c r="C520" s="7"/>
      <c r="D520" s="8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2">
      <c r="A521" s="7"/>
      <c r="B521" s="7"/>
      <c r="C521" s="7"/>
      <c r="D521" s="8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2">
      <c r="A522" s="7"/>
      <c r="B522" s="7"/>
      <c r="C522" s="7"/>
      <c r="D522" s="8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2">
      <c r="A523" s="7"/>
      <c r="B523" s="7"/>
      <c r="C523" s="7"/>
      <c r="D523" s="8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2">
      <c r="A524" s="7"/>
      <c r="B524" s="7"/>
      <c r="C524" s="7"/>
      <c r="D524" s="8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2">
      <c r="A525" s="7"/>
      <c r="B525" s="7"/>
      <c r="C525" s="7"/>
      <c r="D525" s="8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2">
      <c r="A526" s="7"/>
      <c r="B526" s="7"/>
      <c r="C526" s="7"/>
      <c r="D526" s="8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2">
      <c r="A527" s="7"/>
      <c r="B527" s="7"/>
      <c r="C527" s="7"/>
      <c r="D527" s="8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2">
      <c r="A528" s="7"/>
      <c r="B528" s="7"/>
      <c r="C528" s="7"/>
      <c r="D528" s="8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2">
      <c r="A529" s="7"/>
      <c r="B529" s="7"/>
      <c r="C529" s="7"/>
      <c r="D529" s="8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2">
      <c r="A530" s="7"/>
      <c r="B530" s="7"/>
      <c r="C530" s="7"/>
      <c r="D530" s="8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2">
      <c r="A531" s="7"/>
      <c r="B531" s="7"/>
      <c r="C531" s="7"/>
      <c r="D531" s="8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2">
      <c r="A532" s="7"/>
      <c r="B532" s="7"/>
      <c r="C532" s="7"/>
      <c r="D532" s="8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2">
      <c r="A533" s="7"/>
      <c r="B533" s="7"/>
      <c r="C533" s="7"/>
      <c r="D533" s="8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2">
      <c r="A534" s="7"/>
      <c r="B534" s="7"/>
      <c r="C534" s="7"/>
      <c r="D534" s="8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2">
      <c r="A535" s="7"/>
      <c r="B535" s="7"/>
      <c r="C535" s="7"/>
      <c r="D535" s="8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2">
      <c r="A536" s="7"/>
      <c r="B536" s="7"/>
      <c r="C536" s="7"/>
      <c r="D536" s="8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2">
      <c r="A537" s="7"/>
      <c r="B537" s="7"/>
      <c r="C537" s="7"/>
      <c r="D537" s="8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2">
      <c r="A538" s="7"/>
      <c r="B538" s="7"/>
      <c r="C538" s="7"/>
      <c r="D538" s="8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2">
      <c r="A539" s="7"/>
      <c r="B539" s="7"/>
      <c r="C539" s="7"/>
      <c r="D539" s="8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2">
      <c r="A540" s="7"/>
      <c r="B540" s="7"/>
      <c r="C540" s="7"/>
      <c r="D540" s="8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2">
      <c r="A541" s="7"/>
      <c r="B541" s="7"/>
      <c r="C541" s="7"/>
      <c r="D541" s="8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2">
      <c r="A542" s="7"/>
      <c r="B542" s="7"/>
      <c r="C542" s="7"/>
      <c r="D542" s="8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2">
      <c r="A543" s="7"/>
      <c r="B543" s="7"/>
      <c r="C543" s="7"/>
      <c r="D543" s="8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2">
      <c r="A544" s="7"/>
      <c r="B544" s="7"/>
      <c r="C544" s="7"/>
      <c r="D544" s="8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2">
      <c r="A545" s="7"/>
      <c r="B545" s="7"/>
      <c r="C545" s="7"/>
      <c r="D545" s="8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2">
      <c r="A546" s="7"/>
      <c r="B546" s="7"/>
      <c r="C546" s="7"/>
      <c r="D546" s="8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2">
      <c r="A547" s="7"/>
      <c r="B547" s="7"/>
      <c r="C547" s="7"/>
      <c r="D547" s="8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2">
      <c r="A548" s="7"/>
      <c r="B548" s="7"/>
      <c r="C548" s="7"/>
      <c r="D548" s="8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2">
      <c r="A549" s="7"/>
      <c r="B549" s="7"/>
      <c r="C549" s="7"/>
      <c r="D549" s="8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2">
      <c r="A550" s="7"/>
      <c r="B550" s="7"/>
      <c r="C550" s="7"/>
      <c r="D550" s="8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2">
      <c r="A551" s="7"/>
      <c r="B551" s="7"/>
      <c r="C551" s="7"/>
      <c r="D551" s="8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2">
      <c r="A552" s="7"/>
      <c r="B552" s="7"/>
      <c r="C552" s="7"/>
      <c r="D552" s="8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2">
      <c r="A553" s="7"/>
      <c r="B553" s="7"/>
      <c r="C553" s="7"/>
      <c r="D553" s="8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2">
      <c r="A554" s="7"/>
      <c r="B554" s="7"/>
      <c r="C554" s="7"/>
      <c r="D554" s="8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2">
      <c r="A555" s="7"/>
      <c r="B555" s="7"/>
      <c r="C555" s="7"/>
      <c r="D555" s="8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2">
      <c r="A556" s="7"/>
      <c r="B556" s="7"/>
      <c r="C556" s="7"/>
      <c r="D556" s="8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2">
      <c r="A557" s="7"/>
      <c r="B557" s="7"/>
      <c r="C557" s="7"/>
      <c r="D557" s="8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2">
      <c r="A558" s="7"/>
      <c r="B558" s="7"/>
      <c r="C558" s="7"/>
      <c r="D558" s="8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2">
      <c r="A559" s="7"/>
      <c r="B559" s="7"/>
      <c r="C559" s="7"/>
      <c r="D559" s="8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2">
      <c r="A560" s="7"/>
      <c r="B560" s="7"/>
      <c r="C560" s="7"/>
      <c r="D560" s="8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2">
      <c r="A561" s="7"/>
      <c r="B561" s="7"/>
      <c r="C561" s="7"/>
      <c r="D561" s="8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2">
      <c r="A562" s="7"/>
      <c r="B562" s="7"/>
      <c r="C562" s="7"/>
      <c r="D562" s="8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2">
      <c r="A563" s="7"/>
      <c r="B563" s="7"/>
      <c r="C563" s="7"/>
      <c r="D563" s="8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2">
      <c r="A564" s="7"/>
      <c r="B564" s="7"/>
      <c r="C564" s="7"/>
      <c r="D564" s="8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2">
      <c r="A565" s="7"/>
      <c r="B565" s="7"/>
      <c r="C565" s="7"/>
      <c r="D565" s="8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2">
      <c r="A566" s="7"/>
      <c r="B566" s="7"/>
      <c r="C566" s="7"/>
      <c r="D566" s="8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2">
      <c r="A567" s="7"/>
      <c r="B567" s="7"/>
      <c r="C567" s="7"/>
      <c r="D567" s="8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2">
      <c r="A568" s="7"/>
      <c r="B568" s="7"/>
      <c r="C568" s="7"/>
      <c r="D568" s="8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2">
      <c r="A569" s="7"/>
      <c r="B569" s="7"/>
      <c r="C569" s="7"/>
      <c r="D569" s="8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2">
      <c r="A570" s="7"/>
      <c r="B570" s="7"/>
      <c r="C570" s="7"/>
      <c r="D570" s="8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2">
      <c r="A571" s="7"/>
      <c r="B571" s="7"/>
      <c r="C571" s="7"/>
      <c r="D571" s="8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2">
      <c r="A572" s="7"/>
      <c r="B572" s="7"/>
      <c r="C572" s="7"/>
      <c r="D572" s="8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2">
      <c r="A573" s="7"/>
      <c r="B573" s="7"/>
      <c r="C573" s="7"/>
      <c r="D573" s="8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2">
      <c r="A574" s="7"/>
      <c r="B574" s="7"/>
      <c r="C574" s="7"/>
      <c r="D574" s="8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2">
      <c r="A575" s="7"/>
      <c r="B575" s="7"/>
      <c r="C575" s="7"/>
      <c r="D575" s="8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2">
      <c r="A576" s="7"/>
      <c r="B576" s="7"/>
      <c r="C576" s="7"/>
      <c r="D576" s="8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2">
      <c r="A577" s="7"/>
      <c r="B577" s="7"/>
      <c r="C577" s="7"/>
      <c r="D577" s="8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2">
      <c r="A578" s="7"/>
      <c r="B578" s="7"/>
      <c r="C578" s="7"/>
      <c r="D578" s="8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2">
      <c r="A579" s="7"/>
      <c r="B579" s="7"/>
      <c r="C579" s="7"/>
      <c r="D579" s="8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2">
      <c r="A580" s="7"/>
      <c r="B580" s="7"/>
      <c r="C580" s="7"/>
      <c r="D580" s="8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2">
      <c r="A581" s="7"/>
      <c r="B581" s="7"/>
      <c r="C581" s="7"/>
      <c r="D581" s="8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2">
      <c r="A582" s="7"/>
      <c r="B582" s="7"/>
      <c r="C582" s="7"/>
      <c r="D582" s="8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2">
      <c r="A583" s="7"/>
      <c r="B583" s="7"/>
      <c r="C583" s="7"/>
      <c r="D583" s="8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2">
      <c r="A584" s="7"/>
      <c r="B584" s="7"/>
      <c r="C584" s="7"/>
      <c r="D584" s="8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2">
      <c r="A585" s="7"/>
      <c r="B585" s="7"/>
      <c r="C585" s="7"/>
      <c r="D585" s="8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2">
      <c r="A586" s="7"/>
      <c r="B586" s="7"/>
      <c r="C586" s="7"/>
      <c r="D586" s="8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2">
      <c r="A587" s="7"/>
      <c r="B587" s="7"/>
      <c r="C587" s="7"/>
      <c r="D587" s="8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2">
      <c r="A588" s="7"/>
      <c r="B588" s="7"/>
      <c r="C588" s="7"/>
      <c r="D588" s="8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2">
      <c r="A589" s="7"/>
      <c r="B589" s="7"/>
      <c r="C589" s="7"/>
      <c r="D589" s="8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2">
      <c r="A590" s="7"/>
      <c r="B590" s="7"/>
      <c r="C590" s="7"/>
      <c r="D590" s="8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2">
      <c r="A591" s="7"/>
      <c r="B591" s="7"/>
      <c r="C591" s="7"/>
      <c r="D591" s="8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2">
      <c r="A592" s="7"/>
      <c r="B592" s="7"/>
      <c r="C592" s="7"/>
      <c r="D592" s="8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2">
      <c r="A593" s="7"/>
      <c r="B593" s="7"/>
      <c r="C593" s="7"/>
      <c r="D593" s="8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2">
      <c r="A594" s="7"/>
      <c r="B594" s="7"/>
      <c r="C594" s="7"/>
      <c r="D594" s="8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2">
      <c r="A595" s="7"/>
      <c r="B595" s="7"/>
      <c r="C595" s="7"/>
      <c r="D595" s="8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2">
      <c r="A596" s="7"/>
      <c r="B596" s="7"/>
      <c r="C596" s="7"/>
      <c r="D596" s="8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2">
      <c r="A597" s="7"/>
      <c r="B597" s="7"/>
      <c r="C597" s="7"/>
      <c r="D597" s="8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2">
      <c r="A598" s="7"/>
      <c r="B598" s="7"/>
      <c r="C598" s="7"/>
      <c r="D598" s="8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2">
      <c r="A599" s="7"/>
      <c r="B599" s="7"/>
      <c r="C599" s="7"/>
      <c r="D599" s="8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2">
      <c r="A600" s="7"/>
      <c r="B600" s="7"/>
      <c r="C600" s="7"/>
      <c r="D600" s="8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2">
      <c r="A601" s="7"/>
      <c r="B601" s="7"/>
      <c r="C601" s="7"/>
      <c r="D601" s="8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2">
      <c r="A602" s="7"/>
      <c r="B602" s="7"/>
      <c r="C602" s="7"/>
      <c r="D602" s="8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2">
      <c r="A603" s="7"/>
      <c r="B603" s="7"/>
      <c r="C603" s="7"/>
      <c r="D603" s="8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2">
      <c r="A604" s="7"/>
      <c r="B604" s="7"/>
      <c r="C604" s="7"/>
      <c r="D604" s="8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2">
      <c r="A605" s="7"/>
      <c r="B605" s="7"/>
      <c r="C605" s="7"/>
      <c r="D605" s="8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2">
      <c r="A606" s="7"/>
      <c r="B606" s="7"/>
      <c r="C606" s="7"/>
      <c r="D606" s="8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2">
      <c r="A607" s="7"/>
      <c r="B607" s="7"/>
      <c r="C607" s="7"/>
      <c r="D607" s="8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2">
      <c r="A608" s="7"/>
      <c r="B608" s="7"/>
      <c r="C608" s="7"/>
      <c r="D608" s="8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2">
      <c r="A609" s="7"/>
      <c r="B609" s="7"/>
      <c r="C609" s="7"/>
      <c r="D609" s="8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2">
      <c r="A610" s="7"/>
      <c r="B610" s="7"/>
      <c r="C610" s="7"/>
      <c r="D610" s="8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2">
      <c r="A611" s="7"/>
      <c r="B611" s="7"/>
      <c r="C611" s="7"/>
      <c r="D611" s="8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2">
      <c r="A612" s="7"/>
      <c r="B612" s="7"/>
      <c r="C612" s="7"/>
      <c r="D612" s="8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2">
      <c r="A613" s="7"/>
      <c r="B613" s="7"/>
      <c r="C613" s="7"/>
      <c r="D613" s="8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2">
      <c r="A614" s="7"/>
      <c r="B614" s="7"/>
      <c r="C614" s="7"/>
      <c r="D614" s="8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2">
      <c r="A615" s="7"/>
      <c r="B615" s="7"/>
      <c r="C615" s="7"/>
      <c r="D615" s="8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2">
      <c r="A616" s="7"/>
      <c r="B616" s="7"/>
      <c r="C616" s="7"/>
      <c r="D616" s="8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2">
      <c r="A617" s="7"/>
      <c r="B617" s="7"/>
      <c r="C617" s="7"/>
      <c r="D617" s="8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2">
      <c r="A618" s="7"/>
      <c r="B618" s="7"/>
      <c r="C618" s="7"/>
      <c r="D618" s="8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2">
      <c r="A619" s="7"/>
      <c r="B619" s="7"/>
      <c r="C619" s="7"/>
      <c r="D619" s="8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2">
      <c r="A620" s="7"/>
      <c r="B620" s="7"/>
      <c r="C620" s="7"/>
      <c r="D620" s="8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2">
      <c r="A621" s="7"/>
      <c r="B621" s="7"/>
      <c r="C621" s="7"/>
      <c r="D621" s="8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2">
      <c r="A622" s="7"/>
      <c r="B622" s="7"/>
      <c r="C622" s="7"/>
      <c r="D622" s="8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2">
      <c r="A623" s="7"/>
      <c r="B623" s="7"/>
      <c r="C623" s="7"/>
      <c r="D623" s="8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2">
      <c r="A624" s="7"/>
      <c r="B624" s="7"/>
      <c r="C624" s="7"/>
      <c r="D624" s="8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2">
      <c r="A625" s="7"/>
      <c r="B625" s="7"/>
      <c r="C625" s="7"/>
      <c r="D625" s="8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2">
      <c r="A626" s="7"/>
      <c r="B626" s="7"/>
      <c r="C626" s="7"/>
      <c r="D626" s="8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2">
      <c r="A627" s="7"/>
      <c r="B627" s="7"/>
      <c r="C627" s="7"/>
      <c r="D627" s="8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2">
      <c r="A628" s="7"/>
      <c r="B628" s="7"/>
      <c r="C628" s="7"/>
      <c r="D628" s="8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2">
      <c r="A629" s="7"/>
      <c r="B629" s="7"/>
      <c r="C629" s="7"/>
      <c r="D629" s="8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2">
      <c r="A630" s="7"/>
      <c r="B630" s="7"/>
      <c r="C630" s="7"/>
      <c r="D630" s="8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2">
      <c r="A631" s="7"/>
      <c r="B631" s="7"/>
      <c r="C631" s="7"/>
      <c r="D631" s="8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2">
      <c r="A632" s="7"/>
      <c r="B632" s="7"/>
      <c r="C632" s="7"/>
      <c r="D632" s="8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2">
      <c r="A633" s="7"/>
      <c r="B633" s="7"/>
      <c r="C633" s="7"/>
      <c r="D633" s="8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2">
      <c r="A634" s="7"/>
      <c r="B634" s="7"/>
      <c r="C634" s="7"/>
      <c r="D634" s="8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2">
      <c r="A635" s="7"/>
      <c r="B635" s="7"/>
      <c r="C635" s="7"/>
      <c r="D635" s="8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2">
      <c r="A636" s="7"/>
      <c r="B636" s="7"/>
      <c r="C636" s="7"/>
      <c r="D636" s="8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2">
      <c r="A637" s="7"/>
      <c r="B637" s="7"/>
      <c r="C637" s="7"/>
      <c r="D637" s="8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2">
      <c r="A638" s="7"/>
      <c r="B638" s="7"/>
      <c r="C638" s="7"/>
      <c r="D638" s="8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2">
      <c r="A639" s="7"/>
      <c r="B639" s="7"/>
      <c r="C639" s="7"/>
      <c r="D639" s="8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2">
      <c r="A640" s="7"/>
      <c r="B640" s="7"/>
      <c r="C640" s="7"/>
      <c r="D640" s="8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2">
      <c r="A641" s="7"/>
      <c r="B641" s="7"/>
      <c r="C641" s="7"/>
      <c r="D641" s="8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2">
      <c r="A642" s="7"/>
      <c r="B642" s="7"/>
      <c r="C642" s="7"/>
      <c r="D642" s="8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2">
      <c r="A643" s="7"/>
      <c r="B643" s="7"/>
      <c r="C643" s="7"/>
      <c r="D643" s="8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2">
      <c r="A644" s="7"/>
      <c r="B644" s="7"/>
      <c r="C644" s="7"/>
      <c r="D644" s="8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2">
      <c r="A645" s="7"/>
      <c r="B645" s="7"/>
      <c r="C645" s="7"/>
      <c r="D645" s="8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2">
      <c r="A646" s="7"/>
      <c r="B646" s="7"/>
      <c r="C646" s="7"/>
      <c r="D646" s="8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2">
      <c r="A647" s="7"/>
      <c r="B647" s="7"/>
      <c r="C647" s="7"/>
      <c r="D647" s="8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2">
      <c r="A648" s="7"/>
      <c r="B648" s="7"/>
      <c r="C648" s="7"/>
      <c r="D648" s="8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2">
      <c r="A649" s="7"/>
      <c r="B649" s="7"/>
      <c r="C649" s="7"/>
      <c r="D649" s="8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2">
      <c r="A650" s="7"/>
      <c r="B650" s="7"/>
      <c r="C650" s="7"/>
      <c r="D650" s="8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2">
      <c r="A651" s="7"/>
      <c r="B651" s="7"/>
      <c r="C651" s="7"/>
      <c r="D651" s="8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2">
      <c r="A652" s="7"/>
      <c r="B652" s="7"/>
      <c r="C652" s="7"/>
      <c r="D652" s="8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2">
      <c r="A653" s="7"/>
      <c r="B653" s="7"/>
      <c r="C653" s="7"/>
      <c r="D653" s="8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2">
      <c r="A654" s="7"/>
      <c r="B654" s="7"/>
      <c r="C654" s="7"/>
      <c r="D654" s="8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2">
      <c r="A655" s="7"/>
      <c r="B655" s="7"/>
      <c r="C655" s="7"/>
      <c r="D655" s="8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2">
      <c r="A656" s="7"/>
      <c r="B656" s="7"/>
      <c r="C656" s="7"/>
      <c r="D656" s="8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2">
      <c r="A657" s="7"/>
      <c r="B657" s="7"/>
      <c r="C657" s="7"/>
      <c r="D657" s="8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2">
      <c r="A658" s="7"/>
      <c r="B658" s="7"/>
      <c r="C658" s="7"/>
      <c r="D658" s="8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2">
      <c r="A659" s="7"/>
      <c r="B659" s="7"/>
      <c r="C659" s="7"/>
      <c r="D659" s="8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2">
      <c r="A660" s="7"/>
      <c r="B660" s="7"/>
      <c r="C660" s="7"/>
      <c r="D660" s="8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2">
      <c r="A661" s="7"/>
      <c r="B661" s="7"/>
      <c r="C661" s="7"/>
      <c r="D661" s="8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2">
      <c r="A662" s="7"/>
      <c r="B662" s="7"/>
      <c r="C662" s="7"/>
      <c r="D662" s="8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2">
      <c r="A663" s="7"/>
      <c r="B663" s="7"/>
      <c r="C663" s="7"/>
      <c r="D663" s="8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2">
      <c r="A664" s="7"/>
      <c r="B664" s="7"/>
      <c r="C664" s="7"/>
      <c r="D664" s="8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2">
      <c r="A665" s="7"/>
      <c r="B665" s="7"/>
      <c r="C665" s="7"/>
      <c r="D665" s="8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2">
      <c r="A666" s="7"/>
      <c r="B666" s="7"/>
      <c r="C666" s="7"/>
      <c r="D666" s="8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2">
      <c r="A667" s="7"/>
      <c r="B667" s="7"/>
      <c r="C667" s="7"/>
      <c r="D667" s="8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2">
      <c r="A668" s="7"/>
      <c r="B668" s="7"/>
      <c r="C668" s="7"/>
      <c r="D668" s="8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2">
      <c r="A669" s="7"/>
      <c r="B669" s="7"/>
      <c r="C669" s="7"/>
      <c r="D669" s="8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2">
      <c r="A670" s="7"/>
      <c r="B670" s="7"/>
      <c r="C670" s="7"/>
      <c r="D670" s="8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2">
      <c r="A671" s="7"/>
      <c r="B671" s="7"/>
      <c r="C671" s="7"/>
      <c r="D671" s="8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2">
      <c r="A672" s="7"/>
      <c r="B672" s="7"/>
      <c r="C672" s="7"/>
      <c r="D672" s="8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2">
      <c r="A673" s="7"/>
      <c r="B673" s="7"/>
      <c r="C673" s="7"/>
      <c r="D673" s="8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2">
      <c r="A674" s="7"/>
      <c r="B674" s="7"/>
      <c r="C674" s="7"/>
      <c r="D674" s="8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2">
      <c r="A675" s="7"/>
      <c r="B675" s="7"/>
      <c r="C675" s="7"/>
      <c r="D675" s="8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2">
      <c r="A676" s="7"/>
      <c r="B676" s="7"/>
      <c r="C676" s="7"/>
      <c r="D676" s="8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2">
      <c r="A677" s="7"/>
      <c r="B677" s="7"/>
      <c r="C677" s="7"/>
      <c r="D677" s="8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2">
      <c r="A678" s="7"/>
      <c r="B678" s="7"/>
      <c r="C678" s="7"/>
      <c r="D678" s="8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2">
      <c r="A679" s="7"/>
      <c r="B679" s="7"/>
      <c r="C679" s="7"/>
      <c r="D679" s="8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2">
      <c r="A680" s="7"/>
      <c r="B680" s="7"/>
      <c r="C680" s="7"/>
      <c r="D680" s="8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2">
      <c r="A681" s="7"/>
      <c r="B681" s="7"/>
      <c r="C681" s="7"/>
      <c r="D681" s="8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2">
      <c r="A682" s="7"/>
      <c r="B682" s="7"/>
      <c r="C682" s="7"/>
      <c r="D682" s="8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2">
      <c r="A683" s="7"/>
      <c r="B683" s="7"/>
      <c r="C683" s="7"/>
      <c r="D683" s="8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2">
      <c r="A684" s="7"/>
      <c r="B684" s="7"/>
      <c r="C684" s="7"/>
      <c r="D684" s="8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2">
      <c r="A685" s="7"/>
      <c r="B685" s="7"/>
      <c r="C685" s="7"/>
      <c r="D685" s="8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2">
      <c r="A686" s="7"/>
      <c r="B686" s="7"/>
      <c r="C686" s="7"/>
      <c r="D686" s="8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2">
      <c r="A687" s="7"/>
      <c r="B687" s="7"/>
      <c r="C687" s="7"/>
      <c r="D687" s="8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2">
      <c r="A688" s="7"/>
      <c r="B688" s="7"/>
      <c r="C688" s="7"/>
      <c r="D688" s="8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2">
      <c r="A689" s="7"/>
      <c r="B689" s="7"/>
      <c r="C689" s="7"/>
      <c r="D689" s="8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2">
      <c r="A690" s="7"/>
      <c r="B690" s="7"/>
      <c r="C690" s="7"/>
      <c r="D690" s="8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2">
      <c r="A691" s="7"/>
      <c r="B691" s="7"/>
      <c r="C691" s="7"/>
      <c r="D691" s="8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2">
      <c r="A692" s="7"/>
      <c r="B692" s="7"/>
      <c r="C692" s="7"/>
      <c r="D692" s="8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2">
      <c r="A693" s="7"/>
      <c r="B693" s="7"/>
      <c r="C693" s="7"/>
      <c r="D693" s="8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2">
      <c r="A694" s="7"/>
      <c r="B694" s="7"/>
      <c r="C694" s="7"/>
      <c r="D694" s="8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2">
      <c r="A695" s="7"/>
      <c r="B695" s="7"/>
      <c r="C695" s="7"/>
      <c r="D695" s="8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2">
      <c r="A696" s="7"/>
      <c r="B696" s="7"/>
      <c r="C696" s="7"/>
      <c r="D696" s="8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2">
      <c r="A697" s="7"/>
      <c r="B697" s="7"/>
      <c r="C697" s="7"/>
      <c r="D697" s="8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2">
      <c r="A698" s="7"/>
      <c r="B698" s="7"/>
      <c r="C698" s="7"/>
      <c r="D698" s="8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2">
      <c r="A699" s="7"/>
      <c r="B699" s="7"/>
      <c r="C699" s="7"/>
      <c r="D699" s="8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2">
      <c r="A700" s="7"/>
      <c r="B700" s="7"/>
      <c r="C700" s="7"/>
      <c r="D700" s="8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2">
      <c r="A701" s="7"/>
      <c r="B701" s="7"/>
      <c r="C701" s="7"/>
      <c r="D701" s="8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2">
      <c r="A702" s="7"/>
      <c r="B702" s="7"/>
      <c r="C702" s="7"/>
      <c r="D702" s="8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2">
      <c r="A703" s="7"/>
      <c r="B703" s="7"/>
      <c r="C703" s="7"/>
      <c r="D703" s="8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2">
      <c r="A704" s="7"/>
      <c r="B704" s="7"/>
      <c r="C704" s="7"/>
      <c r="D704" s="8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2">
      <c r="A705" s="7"/>
      <c r="B705" s="7"/>
      <c r="C705" s="7"/>
      <c r="D705" s="8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2">
      <c r="A706" s="7"/>
      <c r="B706" s="7"/>
      <c r="C706" s="7"/>
      <c r="D706" s="8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2">
      <c r="A707" s="7"/>
      <c r="B707" s="7"/>
      <c r="C707" s="7"/>
      <c r="D707" s="8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2">
      <c r="A708" s="7"/>
      <c r="B708" s="7"/>
      <c r="C708" s="7"/>
      <c r="D708" s="8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2">
      <c r="A709" s="7"/>
      <c r="B709" s="7"/>
      <c r="C709" s="7"/>
      <c r="D709" s="8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2">
      <c r="A710" s="7"/>
      <c r="B710" s="7"/>
      <c r="C710" s="7"/>
      <c r="D710" s="8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2">
      <c r="A711" s="7"/>
      <c r="B711" s="7"/>
      <c r="C711" s="7"/>
      <c r="D711" s="8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2">
      <c r="A712" s="7"/>
      <c r="B712" s="7"/>
      <c r="C712" s="7"/>
      <c r="D712" s="8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2">
      <c r="A713" s="7"/>
      <c r="B713" s="7"/>
      <c r="C713" s="7"/>
      <c r="D713" s="8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2">
      <c r="A714" s="7"/>
      <c r="B714" s="7"/>
      <c r="C714" s="7"/>
      <c r="D714" s="8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2">
      <c r="A715" s="7"/>
      <c r="B715" s="7"/>
      <c r="C715" s="7"/>
      <c r="D715" s="8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2">
      <c r="A716" s="7"/>
      <c r="B716" s="7"/>
      <c r="C716" s="7"/>
      <c r="D716" s="8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2">
      <c r="A717" s="7"/>
      <c r="B717" s="7"/>
      <c r="C717" s="7"/>
      <c r="D717" s="8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2">
      <c r="A718" s="7"/>
      <c r="B718" s="7"/>
      <c r="C718" s="7"/>
      <c r="D718" s="8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2">
      <c r="A719" s="7"/>
      <c r="B719" s="7"/>
      <c r="C719" s="7"/>
      <c r="D719" s="8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2">
      <c r="A720" s="7"/>
      <c r="B720" s="7"/>
      <c r="C720" s="7"/>
      <c r="D720" s="8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2">
      <c r="A721" s="7"/>
      <c r="B721" s="7"/>
      <c r="C721" s="7"/>
      <c r="D721" s="8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2">
      <c r="A722" s="7"/>
      <c r="B722" s="7"/>
      <c r="C722" s="7"/>
      <c r="D722" s="8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2">
      <c r="A723" s="7"/>
      <c r="B723" s="7"/>
      <c r="C723" s="7"/>
      <c r="D723" s="8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2">
      <c r="A724" s="7"/>
      <c r="B724" s="7"/>
      <c r="C724" s="7"/>
      <c r="D724" s="8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2">
      <c r="A725" s="7"/>
      <c r="B725" s="7"/>
      <c r="C725" s="7"/>
      <c r="D725" s="8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2">
      <c r="A726" s="7"/>
      <c r="B726" s="7"/>
      <c r="C726" s="7"/>
      <c r="D726" s="8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2">
      <c r="A727" s="7"/>
      <c r="B727" s="7"/>
      <c r="C727" s="7"/>
      <c r="D727" s="8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2">
      <c r="A728" s="7"/>
      <c r="B728" s="7"/>
      <c r="C728" s="7"/>
      <c r="D728" s="8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2">
      <c r="A729" s="7"/>
      <c r="B729" s="7"/>
      <c r="C729" s="7"/>
      <c r="D729" s="8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2">
      <c r="A730" s="7"/>
      <c r="B730" s="7"/>
      <c r="C730" s="7"/>
      <c r="D730" s="8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2">
      <c r="A731" s="7"/>
      <c r="B731" s="7"/>
      <c r="C731" s="7"/>
      <c r="D731" s="8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2">
      <c r="A732" s="7"/>
      <c r="B732" s="7"/>
      <c r="C732" s="7"/>
      <c r="D732" s="8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2">
      <c r="A733" s="7"/>
      <c r="B733" s="7"/>
      <c r="C733" s="7"/>
      <c r="D733" s="8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2">
      <c r="A734" s="7"/>
      <c r="B734" s="7"/>
      <c r="C734" s="7"/>
      <c r="D734" s="8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2">
      <c r="A735" s="7"/>
      <c r="B735" s="7"/>
      <c r="C735" s="7"/>
      <c r="D735" s="8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2">
      <c r="A736" s="7"/>
      <c r="B736" s="7"/>
      <c r="C736" s="7"/>
      <c r="D736" s="8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2">
      <c r="A737" s="7"/>
      <c r="B737" s="7"/>
      <c r="C737" s="7"/>
      <c r="D737" s="8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2">
      <c r="A738" s="7"/>
      <c r="B738" s="7"/>
      <c r="C738" s="7"/>
      <c r="D738" s="8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2">
      <c r="A739" s="7"/>
      <c r="B739" s="7"/>
      <c r="C739" s="7"/>
      <c r="D739" s="8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2">
      <c r="A740" s="7"/>
      <c r="B740" s="7"/>
      <c r="C740" s="7"/>
      <c r="D740" s="8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2">
      <c r="A741" s="7"/>
      <c r="B741" s="7"/>
      <c r="C741" s="7"/>
      <c r="D741" s="8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2">
      <c r="A742" s="7"/>
      <c r="B742" s="7"/>
      <c r="C742" s="7"/>
      <c r="D742" s="8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2">
      <c r="A743" s="7"/>
      <c r="B743" s="7"/>
      <c r="C743" s="7"/>
      <c r="D743" s="8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2">
      <c r="A744" s="7"/>
      <c r="B744" s="7"/>
      <c r="C744" s="7"/>
      <c r="D744" s="8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2">
      <c r="A745" s="7"/>
      <c r="B745" s="7"/>
      <c r="C745" s="7"/>
      <c r="D745" s="8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2">
      <c r="A746" s="7"/>
      <c r="B746" s="7"/>
      <c r="C746" s="7"/>
      <c r="D746" s="8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2">
      <c r="A747" s="7"/>
      <c r="B747" s="7"/>
      <c r="C747" s="7"/>
      <c r="D747" s="8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2">
      <c r="A748" s="7"/>
      <c r="B748" s="7"/>
      <c r="C748" s="7"/>
      <c r="D748" s="8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2">
      <c r="A749" s="7"/>
      <c r="B749" s="7"/>
      <c r="C749" s="7"/>
      <c r="D749" s="8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2">
      <c r="A750" s="7"/>
      <c r="B750" s="7"/>
      <c r="C750" s="7"/>
      <c r="D750" s="8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2">
      <c r="A751" s="7"/>
      <c r="B751" s="7"/>
      <c r="C751" s="7"/>
      <c r="D751" s="8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2">
      <c r="A752" s="7"/>
      <c r="B752" s="7"/>
      <c r="C752" s="7"/>
      <c r="D752" s="8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2">
      <c r="A753" s="7"/>
      <c r="B753" s="7"/>
      <c r="C753" s="7"/>
      <c r="D753" s="8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2">
      <c r="A754" s="7"/>
      <c r="B754" s="7"/>
      <c r="C754" s="7"/>
      <c r="D754" s="8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2">
      <c r="A755" s="7"/>
      <c r="B755" s="7"/>
      <c r="C755" s="7"/>
      <c r="D755" s="8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2">
      <c r="A756" s="7"/>
      <c r="B756" s="7"/>
      <c r="C756" s="7"/>
      <c r="D756" s="8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2">
      <c r="A757" s="7"/>
      <c r="B757" s="7"/>
      <c r="C757" s="7"/>
      <c r="D757" s="8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2">
      <c r="A758" s="7"/>
      <c r="B758" s="7"/>
      <c r="C758" s="7"/>
      <c r="D758" s="8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2">
      <c r="A759" s="7"/>
      <c r="B759" s="7"/>
      <c r="C759" s="7"/>
      <c r="D759" s="8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2">
      <c r="A760" s="7"/>
      <c r="B760" s="7"/>
      <c r="C760" s="7"/>
      <c r="D760" s="8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2">
      <c r="A761" s="7"/>
      <c r="B761" s="7"/>
      <c r="C761" s="7"/>
      <c r="D761" s="8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2">
      <c r="A762" s="7"/>
      <c r="B762" s="7"/>
      <c r="C762" s="7"/>
      <c r="D762" s="8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2">
      <c r="A763" s="7"/>
      <c r="B763" s="7"/>
      <c r="C763" s="7"/>
      <c r="D763" s="8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2">
      <c r="A764" s="7"/>
      <c r="B764" s="7"/>
      <c r="C764" s="7"/>
      <c r="D764" s="8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2">
      <c r="A765" s="7"/>
      <c r="B765" s="7"/>
      <c r="C765" s="7"/>
      <c r="D765" s="8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2">
      <c r="A766" s="7"/>
      <c r="B766" s="7"/>
      <c r="C766" s="7"/>
      <c r="D766" s="8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2">
      <c r="A767" s="7"/>
      <c r="B767" s="7"/>
      <c r="C767" s="7"/>
      <c r="D767" s="8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2">
      <c r="A768" s="7"/>
      <c r="B768" s="7"/>
      <c r="C768" s="7"/>
      <c r="D768" s="8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2">
      <c r="A769" s="7"/>
      <c r="B769" s="7"/>
      <c r="C769" s="7"/>
      <c r="D769" s="8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2">
      <c r="A770" s="7"/>
      <c r="B770" s="7"/>
      <c r="C770" s="7"/>
      <c r="D770" s="8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2">
      <c r="A771" s="7"/>
      <c r="B771" s="7"/>
      <c r="C771" s="7"/>
      <c r="D771" s="8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2">
      <c r="A772" s="7"/>
      <c r="B772" s="7"/>
      <c r="C772" s="7"/>
      <c r="D772" s="8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2">
      <c r="A773" s="7"/>
      <c r="B773" s="7"/>
      <c r="C773" s="7"/>
      <c r="D773" s="8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2">
      <c r="A774" s="7"/>
      <c r="B774" s="7"/>
      <c r="C774" s="7"/>
      <c r="D774" s="8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2">
      <c r="A775" s="7"/>
      <c r="B775" s="7"/>
      <c r="C775" s="7"/>
      <c r="D775" s="8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2">
      <c r="A776" s="7"/>
      <c r="B776" s="7"/>
      <c r="C776" s="7"/>
      <c r="D776" s="8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2">
      <c r="A777" s="7"/>
      <c r="B777" s="7"/>
      <c r="C777" s="7"/>
      <c r="D777" s="8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2">
      <c r="A778" s="7"/>
      <c r="B778" s="7"/>
      <c r="C778" s="7"/>
      <c r="D778" s="8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2">
      <c r="A779" s="7"/>
      <c r="B779" s="7"/>
      <c r="C779" s="7"/>
      <c r="D779" s="8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2">
      <c r="A780" s="7"/>
      <c r="B780" s="7"/>
      <c r="C780" s="7"/>
      <c r="D780" s="8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2">
      <c r="A781" s="7"/>
      <c r="B781" s="7"/>
      <c r="C781" s="7"/>
      <c r="D781" s="8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2">
      <c r="A782" s="7"/>
      <c r="B782" s="7"/>
      <c r="C782" s="7"/>
      <c r="D782" s="8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2">
      <c r="A783" s="7"/>
      <c r="B783" s="7"/>
      <c r="C783" s="7"/>
      <c r="D783" s="8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2">
      <c r="A784" s="7"/>
      <c r="B784" s="7"/>
      <c r="C784" s="7"/>
      <c r="D784" s="8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2">
      <c r="A785" s="7"/>
      <c r="B785" s="7"/>
      <c r="C785" s="7"/>
      <c r="D785" s="8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2">
      <c r="A786" s="7"/>
      <c r="B786" s="7"/>
      <c r="C786" s="7"/>
      <c r="D786" s="8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2">
      <c r="A787" s="7"/>
      <c r="B787" s="7"/>
      <c r="C787" s="7"/>
      <c r="D787" s="8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2">
      <c r="A788" s="7"/>
      <c r="B788" s="7"/>
      <c r="C788" s="7"/>
      <c r="D788" s="8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2">
      <c r="A789" s="7"/>
      <c r="B789" s="7"/>
      <c r="C789" s="7"/>
      <c r="D789" s="8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2">
      <c r="A790" s="7"/>
      <c r="B790" s="7"/>
      <c r="C790" s="7"/>
      <c r="D790" s="8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2">
      <c r="A791" s="7"/>
      <c r="B791" s="7"/>
      <c r="C791" s="7"/>
      <c r="D791" s="8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2">
      <c r="A792" s="7"/>
      <c r="B792" s="7"/>
      <c r="C792" s="7"/>
      <c r="D792" s="8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2">
      <c r="A793" s="7"/>
      <c r="B793" s="7"/>
      <c r="C793" s="7"/>
      <c r="D793" s="8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2">
      <c r="A794" s="7"/>
      <c r="B794" s="7"/>
      <c r="C794" s="7"/>
      <c r="D794" s="8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2">
      <c r="A795" s="7"/>
      <c r="B795" s="7"/>
      <c r="C795" s="7"/>
      <c r="D795" s="8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2">
      <c r="A796" s="7"/>
      <c r="B796" s="7"/>
      <c r="C796" s="7"/>
      <c r="D796" s="8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2">
      <c r="A797" s="7"/>
      <c r="B797" s="7"/>
      <c r="C797" s="7"/>
      <c r="D797" s="8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2">
      <c r="A798" s="7"/>
      <c r="B798" s="7"/>
      <c r="C798" s="7"/>
      <c r="D798" s="8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2">
      <c r="A799" s="7"/>
      <c r="B799" s="7"/>
      <c r="C799" s="7"/>
      <c r="D799" s="8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2">
      <c r="A800" s="7"/>
      <c r="B800" s="7"/>
      <c r="C800" s="7"/>
      <c r="D800" s="8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2">
      <c r="A801" s="7"/>
      <c r="B801" s="7"/>
      <c r="C801" s="7"/>
      <c r="D801" s="8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2">
      <c r="A802" s="7"/>
      <c r="B802" s="7"/>
      <c r="C802" s="7"/>
      <c r="D802" s="8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2">
      <c r="A803" s="7"/>
      <c r="B803" s="7"/>
      <c r="C803" s="7"/>
      <c r="D803" s="8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2">
      <c r="A804" s="7"/>
      <c r="B804" s="7"/>
      <c r="C804" s="7"/>
      <c r="D804" s="8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2">
      <c r="A805" s="7"/>
      <c r="B805" s="7"/>
      <c r="C805" s="7"/>
      <c r="D805" s="8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2">
      <c r="A806" s="7"/>
      <c r="B806" s="7"/>
      <c r="C806" s="7"/>
      <c r="D806" s="8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2">
      <c r="A807" s="7"/>
      <c r="B807" s="7"/>
      <c r="C807" s="7"/>
      <c r="D807" s="8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2">
      <c r="A808" s="7"/>
      <c r="B808" s="7"/>
      <c r="C808" s="7"/>
      <c r="D808" s="8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2">
      <c r="A809" s="7"/>
      <c r="B809" s="7"/>
      <c r="C809" s="7"/>
      <c r="D809" s="8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2">
      <c r="A810" s="7"/>
      <c r="B810" s="7"/>
      <c r="C810" s="7"/>
      <c r="D810" s="8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2">
      <c r="A811" s="7"/>
      <c r="B811" s="7"/>
      <c r="C811" s="7"/>
      <c r="D811" s="8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2">
      <c r="A812" s="7"/>
      <c r="B812" s="7"/>
      <c r="C812" s="7"/>
      <c r="D812" s="8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2">
      <c r="A813" s="7"/>
      <c r="B813" s="7"/>
      <c r="C813" s="7"/>
      <c r="D813" s="8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2">
      <c r="A814" s="7"/>
      <c r="B814" s="7"/>
      <c r="C814" s="7"/>
      <c r="D814" s="8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2">
      <c r="A815" s="7"/>
      <c r="B815" s="7"/>
      <c r="C815" s="7"/>
      <c r="D815" s="8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2">
      <c r="A816" s="7"/>
      <c r="B816" s="7"/>
      <c r="C816" s="7"/>
      <c r="D816" s="8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2">
      <c r="A817" s="7"/>
      <c r="B817" s="7"/>
      <c r="C817" s="7"/>
      <c r="D817" s="8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2">
      <c r="A818" s="7"/>
      <c r="B818" s="7"/>
      <c r="C818" s="7"/>
      <c r="D818" s="8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2">
      <c r="A819" s="7"/>
      <c r="B819" s="7"/>
      <c r="C819" s="7"/>
      <c r="D819" s="8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2">
      <c r="A820" s="7"/>
      <c r="B820" s="7"/>
      <c r="C820" s="7"/>
      <c r="D820" s="8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2">
      <c r="A821" s="7"/>
      <c r="B821" s="7"/>
      <c r="C821" s="7"/>
      <c r="D821" s="8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2">
      <c r="A822" s="7"/>
      <c r="B822" s="7"/>
      <c r="C822" s="7"/>
      <c r="D822" s="8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2">
      <c r="A823" s="7"/>
      <c r="B823" s="7"/>
      <c r="C823" s="7"/>
      <c r="D823" s="8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2">
      <c r="A824" s="7"/>
      <c r="B824" s="7"/>
      <c r="C824" s="7"/>
      <c r="D824" s="8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2">
      <c r="A825" s="7"/>
      <c r="B825" s="7"/>
      <c r="C825" s="7"/>
      <c r="D825" s="8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2">
      <c r="A826" s="7"/>
      <c r="B826" s="7"/>
      <c r="C826" s="7"/>
      <c r="D826" s="8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2">
      <c r="A827" s="7"/>
      <c r="B827" s="7"/>
      <c r="C827" s="7"/>
      <c r="D827" s="8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2">
      <c r="A828" s="7"/>
      <c r="B828" s="7"/>
      <c r="C828" s="7"/>
      <c r="D828" s="8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2">
      <c r="A829" s="7"/>
      <c r="B829" s="7"/>
      <c r="C829" s="7"/>
      <c r="D829" s="8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2">
      <c r="A830" s="7"/>
      <c r="B830" s="7"/>
      <c r="C830" s="7"/>
      <c r="D830" s="8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2">
      <c r="A831" s="7"/>
      <c r="B831" s="7"/>
      <c r="C831" s="7"/>
      <c r="D831" s="8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2">
      <c r="A832" s="7"/>
      <c r="B832" s="7"/>
      <c r="C832" s="7"/>
      <c r="D832" s="8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2">
      <c r="A833" s="7"/>
      <c r="B833" s="7"/>
      <c r="C833" s="7"/>
      <c r="D833" s="8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2">
      <c r="A834" s="7"/>
      <c r="B834" s="7"/>
      <c r="C834" s="7"/>
      <c r="D834" s="8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2">
      <c r="A835" s="7"/>
      <c r="B835" s="7"/>
      <c r="C835" s="7"/>
      <c r="D835" s="8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2">
      <c r="A836" s="7"/>
      <c r="B836" s="7"/>
      <c r="C836" s="7"/>
      <c r="D836" s="8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2">
      <c r="A837" s="7"/>
      <c r="B837" s="7"/>
      <c r="C837" s="7"/>
      <c r="D837" s="8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2">
      <c r="A838" s="7"/>
      <c r="B838" s="7"/>
      <c r="C838" s="7"/>
      <c r="D838" s="8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2">
      <c r="A839" s="7"/>
      <c r="B839" s="7"/>
      <c r="C839" s="7"/>
      <c r="D839" s="8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2">
      <c r="A840" s="7"/>
      <c r="B840" s="7"/>
      <c r="C840" s="7"/>
      <c r="D840" s="8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2">
      <c r="A841" s="7"/>
      <c r="B841" s="7"/>
      <c r="C841" s="7"/>
      <c r="D841" s="8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2">
      <c r="A842" s="7"/>
      <c r="B842" s="7"/>
      <c r="C842" s="7"/>
      <c r="D842" s="8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2">
      <c r="A843" s="7"/>
      <c r="B843" s="7"/>
      <c r="C843" s="7"/>
      <c r="D843" s="8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2">
      <c r="A844" s="7"/>
      <c r="B844" s="7"/>
      <c r="C844" s="7"/>
      <c r="D844" s="8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2">
      <c r="A845" s="7"/>
      <c r="B845" s="7"/>
      <c r="C845" s="7"/>
      <c r="D845" s="8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2">
      <c r="A846" s="7"/>
      <c r="B846" s="7"/>
      <c r="C846" s="7"/>
      <c r="D846" s="8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2">
      <c r="A847" s="7"/>
      <c r="B847" s="7"/>
      <c r="C847" s="7"/>
      <c r="D847" s="8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2">
      <c r="A848" s="7"/>
      <c r="B848" s="7"/>
      <c r="C848" s="7"/>
      <c r="D848" s="8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2">
      <c r="A849" s="7"/>
      <c r="B849" s="7"/>
      <c r="C849" s="7"/>
      <c r="D849" s="8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2">
      <c r="A850" s="7"/>
      <c r="B850" s="7"/>
      <c r="C850" s="7"/>
      <c r="D850" s="8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2">
      <c r="A851" s="7"/>
      <c r="B851" s="7"/>
      <c r="C851" s="7"/>
      <c r="D851" s="8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2">
      <c r="A852" s="7"/>
      <c r="B852" s="7"/>
      <c r="C852" s="7"/>
      <c r="D852" s="8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2">
      <c r="A853" s="7"/>
      <c r="B853" s="7"/>
      <c r="C853" s="7"/>
      <c r="D853" s="8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2">
      <c r="A854" s="7"/>
      <c r="B854" s="7"/>
      <c r="C854" s="7"/>
      <c r="D854" s="8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2">
      <c r="A855" s="7"/>
      <c r="B855" s="7"/>
      <c r="C855" s="7"/>
      <c r="D855" s="8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2">
      <c r="A856" s="7"/>
      <c r="B856" s="7"/>
      <c r="C856" s="7"/>
      <c r="D856" s="8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2">
      <c r="A857" s="7"/>
      <c r="B857" s="7"/>
      <c r="C857" s="7"/>
      <c r="D857" s="8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2">
      <c r="A858" s="7"/>
      <c r="B858" s="7"/>
      <c r="C858" s="7"/>
      <c r="D858" s="8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2">
      <c r="A859" s="7"/>
      <c r="B859" s="7"/>
      <c r="C859" s="7"/>
      <c r="D859" s="8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2">
      <c r="A860" s="7"/>
      <c r="B860" s="7"/>
      <c r="C860" s="7"/>
      <c r="D860" s="8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2">
      <c r="A861" s="7"/>
      <c r="B861" s="7"/>
      <c r="C861" s="7"/>
      <c r="D861" s="8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2">
      <c r="A862" s="7"/>
      <c r="B862" s="7"/>
      <c r="C862" s="7"/>
      <c r="D862" s="8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2">
      <c r="A863" s="7"/>
      <c r="B863" s="7"/>
      <c r="C863" s="7"/>
      <c r="D863" s="8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2">
      <c r="A864" s="7"/>
      <c r="B864" s="7"/>
      <c r="C864" s="7"/>
      <c r="D864" s="8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2">
      <c r="A865" s="7"/>
      <c r="B865" s="7"/>
      <c r="C865" s="7"/>
      <c r="D865" s="8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2">
      <c r="A866" s="7"/>
      <c r="B866" s="7"/>
      <c r="C866" s="7"/>
      <c r="D866" s="8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2">
      <c r="A867" s="7"/>
      <c r="B867" s="7"/>
      <c r="C867" s="7"/>
      <c r="D867" s="8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2">
      <c r="A868" s="7"/>
      <c r="B868" s="7"/>
      <c r="C868" s="7"/>
      <c r="D868" s="8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2">
      <c r="A869" s="7"/>
      <c r="B869" s="7"/>
      <c r="C869" s="7"/>
      <c r="D869" s="8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2">
      <c r="A870" s="7"/>
      <c r="B870" s="7"/>
      <c r="C870" s="7"/>
      <c r="D870" s="8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2">
      <c r="A871" s="7"/>
      <c r="B871" s="7"/>
      <c r="C871" s="7"/>
      <c r="D871" s="8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2">
      <c r="A872" s="7"/>
      <c r="B872" s="7"/>
      <c r="C872" s="7"/>
      <c r="D872" s="8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2">
      <c r="A873" s="7"/>
      <c r="B873" s="7"/>
      <c r="C873" s="7"/>
      <c r="D873" s="8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2">
      <c r="A874" s="7"/>
      <c r="B874" s="7"/>
      <c r="C874" s="7"/>
      <c r="D874" s="8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2">
      <c r="A875" s="7"/>
      <c r="B875" s="7"/>
      <c r="C875" s="7"/>
      <c r="D875" s="8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2">
      <c r="A876" s="7"/>
      <c r="B876" s="7"/>
      <c r="C876" s="7"/>
      <c r="D876" s="8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2">
      <c r="A877" s="7"/>
      <c r="B877" s="7"/>
      <c r="C877" s="7"/>
      <c r="D877" s="8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2">
      <c r="A878" s="7"/>
      <c r="B878" s="7"/>
      <c r="C878" s="7"/>
      <c r="D878" s="8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2">
      <c r="A879" s="7"/>
      <c r="B879" s="7"/>
      <c r="C879" s="7"/>
      <c r="D879" s="8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2">
      <c r="A880" s="7"/>
      <c r="B880" s="7"/>
      <c r="C880" s="7"/>
      <c r="D880" s="8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2">
      <c r="A881" s="7"/>
      <c r="B881" s="7"/>
      <c r="C881" s="7"/>
      <c r="D881" s="8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2">
      <c r="A882" s="7"/>
      <c r="B882" s="7"/>
      <c r="C882" s="7"/>
      <c r="D882" s="8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2">
      <c r="A883" s="7"/>
      <c r="B883" s="7"/>
      <c r="C883" s="7"/>
      <c r="D883" s="8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2">
      <c r="A884" s="7"/>
      <c r="B884" s="7"/>
      <c r="C884" s="7"/>
      <c r="D884" s="8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2">
      <c r="A885" s="7"/>
      <c r="B885" s="7"/>
      <c r="C885" s="7"/>
      <c r="D885" s="8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2">
      <c r="A886" s="7"/>
      <c r="B886" s="7"/>
      <c r="C886" s="7"/>
      <c r="D886" s="8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2">
      <c r="A887" s="7"/>
      <c r="B887" s="7"/>
      <c r="C887" s="7"/>
      <c r="D887" s="8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2">
      <c r="A888" s="7"/>
      <c r="B888" s="7"/>
      <c r="C888" s="7"/>
      <c r="D888" s="8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2">
      <c r="A889" s="7"/>
      <c r="B889" s="7"/>
      <c r="C889" s="7"/>
      <c r="D889" s="8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2">
      <c r="A890" s="7"/>
      <c r="B890" s="7"/>
      <c r="C890" s="7"/>
      <c r="D890" s="8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2">
      <c r="A891" s="7"/>
      <c r="B891" s="7"/>
      <c r="C891" s="7"/>
      <c r="D891" s="8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2">
      <c r="A892" s="7"/>
      <c r="B892" s="7"/>
      <c r="C892" s="7"/>
      <c r="D892" s="8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2">
      <c r="A893" s="7"/>
      <c r="B893" s="7"/>
      <c r="C893" s="7"/>
      <c r="D893" s="8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2">
      <c r="A894" s="7"/>
      <c r="B894" s="7"/>
      <c r="C894" s="7"/>
      <c r="D894" s="8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2">
      <c r="A895" s="7"/>
      <c r="B895" s="7"/>
      <c r="C895" s="7"/>
      <c r="D895" s="8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2">
      <c r="A896" s="7"/>
      <c r="B896" s="7"/>
      <c r="C896" s="7"/>
      <c r="D896" s="8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2">
      <c r="A897" s="7"/>
      <c r="B897" s="7"/>
      <c r="C897" s="7"/>
      <c r="D897" s="8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2">
      <c r="A898" s="7"/>
      <c r="B898" s="7"/>
      <c r="C898" s="7"/>
      <c r="D898" s="8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2">
      <c r="A899" s="7"/>
      <c r="B899" s="7"/>
      <c r="C899" s="7"/>
      <c r="D899" s="8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2">
      <c r="A900" s="7"/>
      <c r="B900" s="7"/>
      <c r="C900" s="7"/>
      <c r="D900" s="8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2">
      <c r="A901" s="7"/>
      <c r="B901" s="7"/>
      <c r="C901" s="7"/>
      <c r="D901" s="8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2">
      <c r="A902" s="7"/>
      <c r="B902" s="7"/>
      <c r="C902" s="7"/>
      <c r="D902" s="8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2">
      <c r="A903" s="7"/>
      <c r="B903" s="7"/>
      <c r="C903" s="7"/>
      <c r="D903" s="8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2">
      <c r="A904" s="7"/>
      <c r="B904" s="7"/>
      <c r="C904" s="7"/>
      <c r="D904" s="8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2">
      <c r="A905" s="7"/>
      <c r="B905" s="7"/>
      <c r="C905" s="7"/>
      <c r="D905" s="8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2">
      <c r="A906" s="7"/>
      <c r="B906" s="7"/>
      <c r="C906" s="7"/>
      <c r="D906" s="8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2">
      <c r="A907" s="7"/>
      <c r="B907" s="7"/>
      <c r="C907" s="7"/>
      <c r="D907" s="8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2">
      <c r="A908" s="7"/>
      <c r="B908" s="7"/>
      <c r="C908" s="7"/>
      <c r="D908" s="8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2">
      <c r="A909" s="7"/>
      <c r="B909" s="7"/>
      <c r="C909" s="7"/>
      <c r="D909" s="8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2">
      <c r="A910" s="7"/>
      <c r="B910" s="7"/>
      <c r="C910" s="7"/>
      <c r="D910" s="8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2">
      <c r="A911" s="7"/>
      <c r="B911" s="7"/>
      <c r="C911" s="7"/>
      <c r="D911" s="8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2">
      <c r="A912" s="7"/>
      <c r="B912" s="7"/>
      <c r="C912" s="7"/>
      <c r="D912" s="8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2">
      <c r="A913" s="7"/>
      <c r="B913" s="7"/>
      <c r="C913" s="7"/>
      <c r="D913" s="8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2">
      <c r="A914" s="7"/>
      <c r="B914" s="7"/>
      <c r="C914" s="7"/>
      <c r="D914" s="8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2">
      <c r="A915" s="7"/>
      <c r="B915" s="7"/>
      <c r="C915" s="7"/>
      <c r="D915" s="8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2">
      <c r="A916" s="7"/>
      <c r="B916" s="7"/>
      <c r="C916" s="7"/>
      <c r="D916" s="8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2">
      <c r="A917" s="7"/>
      <c r="B917" s="7"/>
      <c r="C917" s="7"/>
      <c r="D917" s="8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2">
      <c r="A918" s="7"/>
      <c r="B918" s="7"/>
      <c r="C918" s="7"/>
      <c r="D918" s="8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2">
      <c r="A919" s="7"/>
      <c r="B919" s="7"/>
      <c r="C919" s="7"/>
      <c r="D919" s="8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2">
      <c r="A920" s="7"/>
      <c r="B920" s="7"/>
      <c r="C920" s="7"/>
      <c r="D920" s="8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2">
      <c r="A921" s="7"/>
      <c r="B921" s="7"/>
      <c r="C921" s="7"/>
      <c r="D921" s="8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2">
      <c r="A922" s="7"/>
      <c r="B922" s="7"/>
      <c r="C922" s="7"/>
      <c r="D922" s="8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2">
      <c r="A923" s="7"/>
      <c r="B923" s="7"/>
      <c r="C923" s="7"/>
      <c r="D923" s="8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2">
      <c r="A924" s="7"/>
      <c r="B924" s="7"/>
      <c r="C924" s="7"/>
      <c r="D924" s="8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2">
      <c r="A925" s="7"/>
      <c r="B925" s="7"/>
      <c r="C925" s="7"/>
      <c r="D925" s="8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2">
      <c r="A926" s="7"/>
      <c r="B926" s="7"/>
      <c r="C926" s="7"/>
      <c r="D926" s="8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2">
      <c r="A927" s="7"/>
      <c r="B927" s="7"/>
      <c r="C927" s="7"/>
      <c r="D927" s="8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2">
      <c r="A928" s="7"/>
      <c r="B928" s="7"/>
      <c r="C928" s="7"/>
      <c r="D928" s="8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2">
      <c r="A929" s="7"/>
      <c r="B929" s="7"/>
      <c r="C929" s="7"/>
      <c r="D929" s="8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2">
      <c r="A930" s="7"/>
      <c r="B930" s="7"/>
      <c r="C930" s="7"/>
      <c r="D930" s="8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2">
      <c r="A931" s="7"/>
      <c r="B931" s="7"/>
      <c r="C931" s="7"/>
      <c r="D931" s="8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2">
      <c r="A932" s="7"/>
      <c r="B932" s="7"/>
      <c r="C932" s="7"/>
      <c r="D932" s="8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2">
      <c r="A933" s="7"/>
      <c r="B933" s="7"/>
      <c r="C933" s="7"/>
      <c r="D933" s="8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2">
      <c r="A934" s="7"/>
      <c r="B934" s="7"/>
      <c r="C934" s="7"/>
      <c r="D934" s="8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2">
      <c r="A935" s="7"/>
      <c r="B935" s="7"/>
      <c r="C935" s="7"/>
      <c r="D935" s="8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2">
      <c r="A936" s="7"/>
      <c r="B936" s="7"/>
      <c r="C936" s="7"/>
      <c r="D936" s="8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2">
      <c r="A937" s="7"/>
      <c r="B937" s="7"/>
      <c r="C937" s="7"/>
      <c r="D937" s="8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2">
      <c r="A938" s="7"/>
      <c r="B938" s="7"/>
      <c r="C938" s="7"/>
      <c r="D938" s="8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2">
      <c r="A939" s="7"/>
      <c r="B939" s="7"/>
      <c r="C939" s="7"/>
      <c r="D939" s="8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2">
      <c r="A940" s="7"/>
      <c r="B940" s="7"/>
      <c r="C940" s="7"/>
      <c r="D940" s="8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2">
      <c r="A941" s="7"/>
      <c r="B941" s="7"/>
      <c r="C941" s="7"/>
      <c r="D941" s="8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2">
      <c r="A942" s="7"/>
      <c r="B942" s="7"/>
      <c r="C942" s="7"/>
      <c r="D942" s="8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2">
      <c r="A943" s="7"/>
      <c r="B943" s="7"/>
      <c r="C943" s="7"/>
      <c r="D943" s="8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2">
      <c r="A944" s="7"/>
      <c r="B944" s="7"/>
      <c r="C944" s="7"/>
      <c r="D944" s="8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2">
      <c r="A945" s="7"/>
      <c r="B945" s="7"/>
      <c r="C945" s="7"/>
      <c r="D945" s="8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2">
      <c r="A946" s="7"/>
      <c r="B946" s="7"/>
      <c r="C946" s="7"/>
      <c r="D946" s="8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2">
      <c r="A947" s="7"/>
      <c r="B947" s="7"/>
      <c r="C947" s="7"/>
      <c r="D947" s="8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2">
      <c r="A948" s="7"/>
      <c r="B948" s="7"/>
      <c r="C948" s="7"/>
      <c r="D948" s="8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2">
      <c r="A949" s="7"/>
      <c r="B949" s="7"/>
      <c r="C949" s="7"/>
      <c r="D949" s="8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2">
      <c r="A950" s="7"/>
      <c r="B950" s="7"/>
      <c r="C950" s="7"/>
      <c r="D950" s="8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2">
      <c r="A951" s="7"/>
      <c r="B951" s="7"/>
      <c r="C951" s="7"/>
      <c r="D951" s="8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2">
      <c r="A952" s="7"/>
      <c r="B952" s="7"/>
      <c r="C952" s="7"/>
      <c r="D952" s="8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2">
      <c r="A953" s="7"/>
      <c r="B953" s="7"/>
      <c r="C953" s="7"/>
      <c r="D953" s="8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2">
      <c r="A954" s="7"/>
      <c r="B954" s="7"/>
      <c r="C954" s="7"/>
      <c r="D954" s="8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2">
      <c r="A955" s="7"/>
      <c r="B955" s="7"/>
      <c r="C955" s="7"/>
      <c r="D955" s="8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2">
      <c r="A956" s="7"/>
      <c r="B956" s="7"/>
      <c r="C956" s="7"/>
      <c r="D956" s="8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2">
      <c r="A957" s="7"/>
      <c r="B957" s="7"/>
      <c r="C957" s="7"/>
      <c r="D957" s="8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2">
      <c r="A958" s="7"/>
      <c r="B958" s="7"/>
      <c r="C958" s="7"/>
      <c r="D958" s="8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2">
      <c r="A959" s="7"/>
      <c r="B959" s="7"/>
      <c r="C959" s="7"/>
      <c r="D959" s="8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2">
      <c r="A960" s="7"/>
      <c r="B960" s="7"/>
      <c r="C960" s="7"/>
      <c r="D960" s="8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2">
      <c r="A961" s="7"/>
      <c r="B961" s="7"/>
      <c r="C961" s="7"/>
      <c r="D961" s="8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2">
      <c r="A962" s="7"/>
      <c r="B962" s="7"/>
      <c r="C962" s="7"/>
      <c r="D962" s="8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2">
      <c r="A963" s="7"/>
      <c r="B963" s="7"/>
      <c r="C963" s="7"/>
      <c r="D963" s="8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2">
      <c r="A964" s="7"/>
      <c r="B964" s="7"/>
      <c r="C964" s="7"/>
      <c r="D964" s="8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2">
      <c r="A965" s="7"/>
      <c r="B965" s="7"/>
      <c r="C965" s="7"/>
      <c r="D965" s="8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2">
      <c r="A966" s="7"/>
      <c r="B966" s="7"/>
      <c r="C966" s="7"/>
      <c r="D966" s="8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2">
      <c r="A967" s="7"/>
      <c r="B967" s="7"/>
      <c r="C967" s="7"/>
      <c r="D967" s="8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2">
      <c r="A968" s="7"/>
      <c r="B968" s="7"/>
      <c r="C968" s="7"/>
      <c r="D968" s="8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2">
      <c r="A969" s="7"/>
      <c r="B969" s="7"/>
      <c r="C969" s="7"/>
      <c r="D969" s="8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2">
      <c r="A970" s="7"/>
      <c r="B970" s="7"/>
      <c r="C970" s="7"/>
      <c r="D970" s="8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2">
      <c r="A971" s="7"/>
      <c r="B971" s="7"/>
      <c r="C971" s="7"/>
      <c r="D971" s="8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2">
      <c r="A972" s="7"/>
      <c r="B972" s="7"/>
      <c r="C972" s="7"/>
      <c r="D972" s="8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2">
      <c r="A973" s="7"/>
      <c r="B973" s="7"/>
      <c r="C973" s="7"/>
      <c r="D973" s="8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2">
      <c r="A974" s="7"/>
      <c r="B974" s="7"/>
      <c r="C974" s="7"/>
      <c r="D974" s="8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2">
      <c r="A975" s="7"/>
      <c r="B975" s="7"/>
      <c r="C975" s="7"/>
      <c r="D975" s="8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2">
      <c r="A976" s="7"/>
      <c r="B976" s="7"/>
      <c r="C976" s="7"/>
      <c r="D976" s="8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2">
      <c r="A977" s="7"/>
      <c r="B977" s="7"/>
      <c r="C977" s="7"/>
      <c r="D977" s="8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2">
      <c r="A978" s="7"/>
      <c r="B978" s="7"/>
      <c r="C978" s="7"/>
      <c r="D978" s="8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2">
      <c r="A979" s="7"/>
      <c r="B979" s="7"/>
      <c r="C979" s="7"/>
      <c r="D979" s="8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2">
      <c r="A980" s="7"/>
      <c r="B980" s="7"/>
      <c r="C980" s="7"/>
      <c r="D980" s="8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2">
      <c r="A981" s="7"/>
      <c r="B981" s="7"/>
      <c r="C981" s="7"/>
      <c r="D981" s="8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2">
      <c r="A982" s="7"/>
      <c r="B982" s="7"/>
      <c r="C982" s="7"/>
      <c r="D982" s="8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2">
      <c r="A983" s="7"/>
      <c r="B983" s="7"/>
      <c r="C983" s="7"/>
      <c r="D983" s="8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2">
      <c r="A984" s="7"/>
      <c r="B984" s="7"/>
      <c r="C984" s="7"/>
      <c r="D984" s="8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2">
      <c r="A985" s="7"/>
      <c r="B985" s="7"/>
      <c r="C985" s="7"/>
      <c r="D985" s="8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2">
      <c r="A986" s="7"/>
      <c r="B986" s="7"/>
      <c r="C986" s="7"/>
      <c r="D986" s="8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2">
      <c r="A987" s="7"/>
      <c r="B987" s="7"/>
      <c r="C987" s="7"/>
      <c r="D987" s="8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2">
      <c r="A988" s="7"/>
      <c r="B988" s="7"/>
      <c r="C988" s="7"/>
      <c r="D988" s="8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2">
      <c r="A989" s="7"/>
      <c r="B989" s="7"/>
      <c r="C989" s="7"/>
      <c r="D989" s="8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2">
      <c r="A990" s="7"/>
      <c r="B990" s="7"/>
      <c r="C990" s="7"/>
      <c r="D990" s="8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2">
      <c r="A991" s="7"/>
      <c r="B991" s="7"/>
      <c r="C991" s="7"/>
      <c r="D991" s="8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2">
      <c r="A992" s="7"/>
      <c r="B992" s="7"/>
      <c r="C992" s="7"/>
      <c r="D992" s="8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2">
      <c r="A993" s="7"/>
      <c r="B993" s="7"/>
      <c r="C993" s="7"/>
      <c r="D993" s="8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2">
      <c r="A994" s="7"/>
      <c r="B994" s="7"/>
      <c r="C994" s="7"/>
      <c r="D994" s="8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2">
      <c r="A995" s="7"/>
      <c r="B995" s="7"/>
      <c r="C995" s="7"/>
      <c r="D995" s="8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2">
      <c r="A996" s="7"/>
      <c r="B996" s="7"/>
      <c r="C996" s="7"/>
      <c r="D996" s="8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2">
      <c r="A997" s="7"/>
      <c r="B997" s="7"/>
      <c r="C997" s="7"/>
      <c r="D997" s="8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2">
      <c r="A998" s="7"/>
      <c r="B998" s="7"/>
      <c r="C998" s="7"/>
      <c r="D998" s="8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2">
      <c r="A999" s="7"/>
      <c r="B999" s="7"/>
      <c r="C999" s="7"/>
      <c r="D999" s="8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3.2">
      <c r="A1000" s="7"/>
      <c r="B1000" s="7"/>
      <c r="C1000" s="7"/>
      <c r="D1000" s="8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Bangladesh Indigenous Peoples F</vt:lpstr>
      <vt:lpstr>Business Leaders</vt:lpstr>
      <vt:lpstr>DPs</vt:lpstr>
      <vt:lpstr>GOB Officials</vt:lpstr>
      <vt:lpstr>Insurance Company</vt:lpstr>
      <vt:lpstr>News Channels</vt:lpstr>
      <vt:lpstr> News Paper</vt:lpstr>
      <vt:lpstr>Others</vt:lpstr>
      <vt:lpstr>PWDs</vt:lpstr>
      <vt:lpstr>Radio Channel</vt:lpstr>
      <vt:lpstr>RMG Buyers Association </vt:lpstr>
      <vt:lpstr>Student Ambassadors</vt:lpstr>
      <vt:lpstr>UN</vt:lpstr>
      <vt:lpstr>UNDP Colleagues</vt:lpstr>
      <vt:lpstr>Women Organisations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Mahfuzul Bari</cp:lastModifiedBy>
  <cp:lastPrinted>2025-07-30T08:48:49Z</cp:lastPrinted>
  <dcterms:created xsi:type="dcterms:W3CDTF">2025-07-30T09:00:52Z</dcterms:created>
  <dcterms:modified xsi:type="dcterms:W3CDTF">2025-07-30T09:01:05Z</dcterms:modified>
</cp:coreProperties>
</file>